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7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8.xml" ContentType="application/vnd.openxmlformats-officedocument.drawing+xml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9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0.xml" ContentType="application/vnd.openxmlformats-officedocument.drawing+xml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1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2.xml" ContentType="application/vnd.openxmlformats-officedocument.drawing+xml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3.xml" ContentType="application/vnd.openxmlformats-officedocument.drawing+xml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4.xml" ContentType="application/vnd.openxmlformats-officedocument.drawing+xml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5.xml" ContentType="application/vnd.openxmlformats-officedocument.drawing+xml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6.xml" ContentType="application/vnd.openxmlformats-officedocument.drawing+xml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7.xml" ContentType="application/vnd.openxmlformats-officedocument.drawing+xml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8.xml" ContentType="application/vnd.openxmlformats-officedocument.drawing+xml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19.xml" ContentType="application/vnd.openxmlformats-officedocument.drawing+xml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20.xml" ContentType="application/vnd.openxmlformats-officedocument.drawing+xml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21.xml" ContentType="application/vnd.openxmlformats-officedocument.drawing+xml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22.xml" ContentType="application/vnd.openxmlformats-officedocument.drawing+xml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3.xml" ContentType="application/vnd.openxmlformats-officedocument.drawing+xml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24.xml" ContentType="application/vnd.openxmlformats-officedocument.drawing+xml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25.xml" ContentType="application/vnd.openxmlformats-officedocument.drawing+xml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26.xml" ContentType="application/vnd.openxmlformats-officedocument.drawing+xml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27.xml" ContentType="application/vnd.openxmlformats-officedocument.drawing+xml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28.xml" ContentType="application/vnd.openxmlformats-officedocument.drawing+xml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29.xml" ContentType="application/vnd.openxmlformats-officedocument.drawing+xml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embeddings/oleObject82.bin" ContentType="application/vnd.openxmlformats-officedocument.oleObject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30.xml" ContentType="application/vnd.openxmlformats-officedocument.drawing+xml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simon\OneDrive - Kenya Ports Authority\Documents\"/>
    </mc:Choice>
  </mc:AlternateContent>
  <xr:revisionPtr revIDLastSave="0" documentId="8_{E01A47A1-A403-41CE-AD6B-5220F4FF5791}" xr6:coauthVersionLast="47" xr6:coauthVersionMax="47" xr10:uidLastSave="{00000000-0000-0000-0000-000000000000}"/>
  <bookViews>
    <workbookView xWindow="-120" yWindow="-120" windowWidth="20730" windowHeight="11160" tabRatio="601" firstSheet="27" activeTab="29" xr2:uid="{00000000-000D-0000-FFFF-FFFF00000000}"/>
  </bookViews>
  <sheets>
    <sheet name="3IST DEC 2020 - 6TH JAN 2021" sheetId="108" r:id="rId1"/>
    <sheet name="7TH - 13TH JAN 2021" sheetId="109" r:id="rId2"/>
    <sheet name="14TH - 20TH JAN 2021" sheetId="110" r:id="rId3"/>
    <sheet name="21ST - 27TH JAN 2021" sheetId="111" r:id="rId4"/>
    <sheet name="28TH JAN - 3TH FEB 2021" sheetId="112" r:id="rId5"/>
    <sheet name="4TH - 10TH FEB 2021" sheetId="113" r:id="rId6"/>
    <sheet name="11TH - 17TH FEB 2021" sheetId="114" r:id="rId7"/>
    <sheet name="18TH - 24TH FEB 2021" sheetId="115" r:id="rId8"/>
    <sheet name="25TH FEB - 3RD MARCH 2021" sheetId="116" r:id="rId9"/>
    <sheet name="4TH -10TH MARCH 2021" sheetId="117" r:id="rId10"/>
    <sheet name="11TH - 14TH MARCH 2021" sheetId="118" r:id="rId11"/>
    <sheet name="18TH - 24TH MARCH 2021 " sheetId="119" r:id="rId12"/>
    <sheet name="25TH -31ST MARCH 2021" sheetId="120" r:id="rId13"/>
    <sheet name="1ST - 7TH APRIL 2021" sheetId="121" r:id="rId14"/>
    <sheet name="8TH - 14TH APRIL 2021" sheetId="122" r:id="rId15"/>
    <sheet name="15TH - 21ST APRIL 2021" sheetId="123" r:id="rId16"/>
    <sheet name="22ND -28TH APRIL 2021" sheetId="124" r:id="rId17"/>
    <sheet name="13TH - 19TH MAY 2021" sheetId="125" r:id="rId18"/>
    <sheet name="20TH - 26TH MAY 2021" sheetId="126" r:id="rId19"/>
    <sheet name="27TH MAY - 2ND JUNE 2021" sheetId="127" r:id="rId20"/>
    <sheet name="3RD - 9TH JUNE 2021" sheetId="128" r:id="rId21"/>
    <sheet name="10TH - 16TH JUNE 2021" sheetId="129" r:id="rId22"/>
    <sheet name="17TH - 23RD JUNE 2021" sheetId="130" r:id="rId23"/>
    <sheet name="24TH -30TH JUNE 2021" sheetId="131" r:id="rId24"/>
    <sheet name="1ST - 7TH JULY 2021" sheetId="132" r:id="rId25"/>
    <sheet name="8TH -14TH JULY 2021" sheetId="133" r:id="rId26"/>
    <sheet name="15TH - 21ST JULY 2021" sheetId="134" r:id="rId27"/>
    <sheet name="22ND - 28TH JULY 2021" sheetId="135" r:id="rId28"/>
    <sheet name="29TH JULY- 4TH AUG 2021" sheetId="136" r:id="rId29"/>
    <sheet name="5TH - 11TH AUGUST 2021" sheetId="137" r:id="rId30"/>
    <sheet name="Sheet4" sheetId="138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4" i="135" l="1"/>
  <c r="N54" i="135"/>
  <c r="M54" i="135"/>
  <c r="L54" i="135"/>
  <c r="K54" i="135"/>
  <c r="J54" i="135"/>
  <c r="I54" i="135"/>
  <c r="H54" i="135"/>
  <c r="G54" i="135"/>
  <c r="F54" i="135"/>
  <c r="E54" i="135"/>
  <c r="D54" i="135"/>
  <c r="C54" i="135"/>
  <c r="U53" i="135"/>
  <c r="T53" i="135"/>
  <c r="S53" i="135"/>
  <c r="V53" i="135" s="1"/>
  <c r="U52" i="135"/>
  <c r="T52" i="135"/>
  <c r="V52" i="135" s="1"/>
  <c r="S52" i="135"/>
  <c r="U51" i="135"/>
  <c r="T51" i="135"/>
  <c r="S51" i="135"/>
  <c r="V51" i="135" s="1"/>
  <c r="U50" i="135"/>
  <c r="T50" i="135"/>
  <c r="V50" i="135" s="1"/>
  <c r="S50" i="135"/>
  <c r="U49" i="135"/>
  <c r="T49" i="135"/>
  <c r="S49" i="135"/>
  <c r="V49" i="135" s="1"/>
  <c r="U48" i="135"/>
  <c r="T48" i="135"/>
  <c r="V48" i="135" s="1"/>
  <c r="S48" i="135"/>
  <c r="U47" i="135"/>
  <c r="T47" i="135"/>
  <c r="S47" i="135"/>
  <c r="V47" i="135" s="1"/>
  <c r="U42" i="135"/>
  <c r="T42" i="135"/>
  <c r="V41" i="135"/>
  <c r="V40" i="135"/>
  <c r="V39" i="135"/>
  <c r="V38" i="135"/>
  <c r="V37" i="135"/>
  <c r="V36" i="135"/>
  <c r="V35" i="135"/>
  <c r="V34" i="135"/>
  <c r="V42" i="135" s="1"/>
  <c r="V33" i="135"/>
  <c r="AB27" i="135"/>
  <c r="AA27" i="135"/>
  <c r="AC27" i="135" s="1"/>
  <c r="AC26" i="135"/>
  <c r="T26" i="135"/>
  <c r="S26" i="135"/>
  <c r="AC25" i="135"/>
  <c r="U25" i="135"/>
  <c r="U24" i="135"/>
  <c r="U23" i="135"/>
  <c r="AC22" i="135"/>
  <c r="U22" i="135"/>
  <c r="U21" i="135"/>
  <c r="C21" i="135"/>
  <c r="C20" i="135" s="1"/>
  <c r="AB20" i="135"/>
  <c r="AA20" i="135"/>
  <c r="AC20" i="135" s="1"/>
  <c r="U20" i="135"/>
  <c r="AC19" i="135"/>
  <c r="U19" i="135"/>
  <c r="U26" i="135" s="1"/>
  <c r="AC18" i="135"/>
  <c r="AB15" i="135"/>
  <c r="AB16" i="135" s="1"/>
  <c r="AA15" i="135"/>
  <c r="AA16" i="135" s="1"/>
  <c r="V15" i="135"/>
  <c r="U15" i="135"/>
  <c r="T15" i="135"/>
  <c r="S15" i="135"/>
  <c r="AC14" i="135"/>
  <c r="U14" i="135"/>
  <c r="AC13" i="135"/>
  <c r="U13" i="135"/>
  <c r="U12" i="135"/>
  <c r="AC11" i="135"/>
  <c r="U11" i="135"/>
  <c r="AC10" i="135"/>
  <c r="U10" i="135"/>
  <c r="AC9" i="135"/>
  <c r="U9" i="135"/>
  <c r="AC8" i="135"/>
  <c r="U8" i="135"/>
  <c r="AC7" i="135"/>
  <c r="AC15" i="135" l="1"/>
  <c r="AC16" i="135" s="1"/>
  <c r="C20" i="137" l="1"/>
  <c r="O54" i="137"/>
  <c r="N54" i="137"/>
  <c r="M54" i="137"/>
  <c r="L54" i="137"/>
  <c r="K54" i="137"/>
  <c r="J54" i="137"/>
  <c r="I54" i="137"/>
  <c r="H54" i="137"/>
  <c r="G54" i="137"/>
  <c r="F54" i="137"/>
  <c r="E54" i="137"/>
  <c r="D54" i="137"/>
  <c r="C54" i="137"/>
  <c r="U53" i="137"/>
  <c r="T53" i="137"/>
  <c r="S53" i="137"/>
  <c r="V53" i="137" s="1"/>
  <c r="U52" i="137"/>
  <c r="T52" i="137"/>
  <c r="S52" i="137"/>
  <c r="U51" i="137"/>
  <c r="T51" i="137"/>
  <c r="S51" i="137"/>
  <c r="U50" i="137"/>
  <c r="T50" i="137"/>
  <c r="S50" i="137"/>
  <c r="U49" i="137"/>
  <c r="T49" i="137"/>
  <c r="S49" i="137"/>
  <c r="U48" i="137"/>
  <c r="T48" i="137"/>
  <c r="S48" i="137"/>
  <c r="U47" i="137"/>
  <c r="T47" i="137"/>
  <c r="S47" i="137"/>
  <c r="V47" i="137" s="1"/>
  <c r="U42" i="137"/>
  <c r="T42" i="137"/>
  <c r="V41" i="137"/>
  <c r="V40" i="137"/>
  <c r="V39" i="137"/>
  <c r="V38" i="137"/>
  <c r="V37" i="137"/>
  <c r="V36" i="137"/>
  <c r="V35" i="137"/>
  <c r="V34" i="137"/>
  <c r="V33" i="137"/>
  <c r="AB27" i="137"/>
  <c r="AA27" i="137"/>
  <c r="AC26" i="137"/>
  <c r="T26" i="137"/>
  <c r="S26" i="137"/>
  <c r="AC25" i="137"/>
  <c r="U25" i="137"/>
  <c r="U24" i="137"/>
  <c r="U23" i="137"/>
  <c r="AC22" i="137"/>
  <c r="U22" i="137"/>
  <c r="U21" i="137"/>
  <c r="C21" i="137"/>
  <c r="AB20" i="137"/>
  <c r="AA20" i="137"/>
  <c r="U20" i="137"/>
  <c r="AC19" i="137"/>
  <c r="U19" i="137"/>
  <c r="AC18" i="137"/>
  <c r="AB15" i="137"/>
  <c r="AB16" i="137" s="1"/>
  <c r="AA15" i="137"/>
  <c r="AA16" i="137" s="1"/>
  <c r="V15" i="137"/>
  <c r="T15" i="137"/>
  <c r="S15" i="137"/>
  <c r="AC14" i="137"/>
  <c r="U14" i="137"/>
  <c r="AC13" i="137"/>
  <c r="U13" i="137"/>
  <c r="U12" i="137"/>
  <c r="AC11" i="137"/>
  <c r="U11" i="137"/>
  <c r="AC10" i="137"/>
  <c r="U10" i="137"/>
  <c r="AC9" i="137"/>
  <c r="U9" i="137"/>
  <c r="AC8" i="137"/>
  <c r="U8" i="137"/>
  <c r="AC7" i="137"/>
  <c r="O54" i="136"/>
  <c r="N54" i="136"/>
  <c r="M54" i="136"/>
  <c r="L54" i="136"/>
  <c r="K54" i="136"/>
  <c r="J54" i="136"/>
  <c r="I54" i="136"/>
  <c r="H54" i="136"/>
  <c r="G54" i="136"/>
  <c r="F54" i="136"/>
  <c r="E54" i="136"/>
  <c r="D54" i="136"/>
  <c r="C54" i="136"/>
  <c r="V53" i="136"/>
  <c r="U53" i="136"/>
  <c r="T53" i="136"/>
  <c r="S53" i="136"/>
  <c r="U52" i="136"/>
  <c r="T52" i="136"/>
  <c r="S52" i="136"/>
  <c r="V52" i="136" s="1"/>
  <c r="V51" i="136"/>
  <c r="U51" i="136"/>
  <c r="T51" i="136"/>
  <c r="S51" i="136"/>
  <c r="V50" i="136"/>
  <c r="U50" i="136"/>
  <c r="T50" i="136"/>
  <c r="S50" i="136"/>
  <c r="V49" i="136"/>
  <c r="U49" i="136"/>
  <c r="T49" i="136"/>
  <c r="S49" i="136"/>
  <c r="V48" i="136"/>
  <c r="U48" i="136"/>
  <c r="T48" i="136"/>
  <c r="S48" i="136"/>
  <c r="V47" i="136"/>
  <c r="U47" i="136"/>
  <c r="T47" i="136"/>
  <c r="S47" i="136"/>
  <c r="U42" i="136"/>
  <c r="T42" i="136"/>
  <c r="V41" i="136"/>
  <c r="V40" i="136"/>
  <c r="V39" i="136"/>
  <c r="V38" i="136"/>
  <c r="V37" i="136"/>
  <c r="V36" i="136"/>
  <c r="V42" i="136" s="1"/>
  <c r="V35" i="136"/>
  <c r="V34" i="136"/>
  <c r="V33" i="136"/>
  <c r="AB27" i="136"/>
  <c r="AC27" i="136" s="1"/>
  <c r="AA27" i="136"/>
  <c r="AC26" i="136"/>
  <c r="U26" i="136"/>
  <c r="T26" i="136"/>
  <c r="S26" i="136"/>
  <c r="AC25" i="136"/>
  <c r="U25" i="136"/>
  <c r="U24" i="136"/>
  <c r="U23" i="136"/>
  <c r="AC22" i="136"/>
  <c r="U22" i="136"/>
  <c r="U21" i="136"/>
  <c r="C21" i="136"/>
  <c r="C20" i="136" s="1"/>
  <c r="AB20" i="136"/>
  <c r="AA20" i="136"/>
  <c r="AC20" i="136" s="1"/>
  <c r="U20" i="136"/>
  <c r="AC19" i="136"/>
  <c r="U19" i="136"/>
  <c r="AC18" i="136"/>
  <c r="AB15" i="136"/>
  <c r="AB16" i="136" s="1"/>
  <c r="AA15" i="136"/>
  <c r="AA16" i="136" s="1"/>
  <c r="V15" i="136"/>
  <c r="T15" i="136"/>
  <c r="S15" i="136"/>
  <c r="AC14" i="136"/>
  <c r="U14" i="136"/>
  <c r="AC13" i="136"/>
  <c r="U13" i="136"/>
  <c r="U12" i="136"/>
  <c r="AC11" i="136"/>
  <c r="U11" i="136"/>
  <c r="AC10" i="136"/>
  <c r="U10" i="136"/>
  <c r="AC9" i="136"/>
  <c r="U9" i="136"/>
  <c r="AC8" i="136"/>
  <c r="U8" i="136"/>
  <c r="U15" i="136" s="1"/>
  <c r="AC7" i="136"/>
  <c r="V49" i="137" l="1"/>
  <c r="V50" i="137"/>
  <c r="V48" i="137"/>
  <c r="V51" i="137"/>
  <c r="V52" i="137"/>
  <c r="AC27" i="137"/>
  <c r="AC20" i="137"/>
  <c r="V42" i="137"/>
  <c r="U26" i="137"/>
  <c r="U15" i="137"/>
  <c r="AC15" i="137"/>
  <c r="AC16" i="137" s="1"/>
  <c r="AC15" i="136"/>
  <c r="AC16" i="136" s="1"/>
  <c r="U21" i="134" l="1"/>
  <c r="O54" i="134"/>
  <c r="N54" i="134"/>
  <c r="M54" i="134"/>
  <c r="L54" i="134"/>
  <c r="K54" i="134"/>
  <c r="J54" i="134"/>
  <c r="I54" i="134"/>
  <c r="H54" i="134"/>
  <c r="G54" i="134"/>
  <c r="F54" i="134"/>
  <c r="E54" i="134"/>
  <c r="D54" i="134"/>
  <c r="C54" i="134"/>
  <c r="U53" i="134"/>
  <c r="T53" i="134"/>
  <c r="S53" i="134"/>
  <c r="V53" i="134" s="1"/>
  <c r="U52" i="134"/>
  <c r="T52" i="134"/>
  <c r="S52" i="134"/>
  <c r="V52" i="134" s="1"/>
  <c r="U51" i="134"/>
  <c r="T51" i="134"/>
  <c r="S51" i="134"/>
  <c r="U50" i="134"/>
  <c r="T50" i="134"/>
  <c r="S50" i="134"/>
  <c r="V50" i="134" s="1"/>
  <c r="U49" i="134"/>
  <c r="T49" i="134"/>
  <c r="S49" i="134"/>
  <c r="U48" i="134"/>
  <c r="T48" i="134"/>
  <c r="S48" i="134"/>
  <c r="V48" i="134" s="1"/>
  <c r="U47" i="134"/>
  <c r="T47" i="134"/>
  <c r="S47" i="134"/>
  <c r="U42" i="134"/>
  <c r="T42" i="134"/>
  <c r="V41" i="134"/>
  <c r="V40" i="134"/>
  <c r="V39" i="134"/>
  <c r="V38" i="134"/>
  <c r="V37" i="134"/>
  <c r="V36" i="134"/>
  <c r="V35" i="134"/>
  <c r="V34" i="134"/>
  <c r="V33" i="134"/>
  <c r="AB27" i="134"/>
  <c r="AA27" i="134"/>
  <c r="AC26" i="134"/>
  <c r="T26" i="134"/>
  <c r="S26" i="134"/>
  <c r="AC25" i="134"/>
  <c r="U25" i="134"/>
  <c r="U24" i="134"/>
  <c r="U23" i="134"/>
  <c r="AC22" i="134"/>
  <c r="U22" i="134"/>
  <c r="C21" i="134"/>
  <c r="C20" i="134" s="1"/>
  <c r="AB20" i="134"/>
  <c r="AA20" i="134"/>
  <c r="U20" i="134"/>
  <c r="AC19" i="134"/>
  <c r="U19" i="134"/>
  <c r="AC18" i="134"/>
  <c r="AB15" i="134"/>
  <c r="AB16" i="134" s="1"/>
  <c r="AA15" i="134"/>
  <c r="AA16" i="134" s="1"/>
  <c r="V15" i="134"/>
  <c r="T15" i="134"/>
  <c r="S15" i="134"/>
  <c r="AC14" i="134"/>
  <c r="U14" i="134"/>
  <c r="AC13" i="134"/>
  <c r="U13" i="134"/>
  <c r="U12" i="134"/>
  <c r="AC11" i="134"/>
  <c r="U11" i="134"/>
  <c r="AC10" i="134"/>
  <c r="U10" i="134"/>
  <c r="AC9" i="134"/>
  <c r="U9" i="134"/>
  <c r="AC8" i="134"/>
  <c r="U8" i="134"/>
  <c r="AC7" i="134"/>
  <c r="V51" i="134" l="1"/>
  <c r="AC27" i="134"/>
  <c r="AC20" i="134"/>
  <c r="U15" i="134"/>
  <c r="U26" i="134"/>
  <c r="V42" i="134"/>
  <c r="V49" i="134"/>
  <c r="V47" i="134"/>
  <c r="AC15" i="134"/>
  <c r="AC16" i="134" s="1"/>
  <c r="U8" i="133"/>
  <c r="O54" i="133" l="1"/>
  <c r="N54" i="133"/>
  <c r="M54" i="133"/>
  <c r="L54" i="133"/>
  <c r="K54" i="133"/>
  <c r="J54" i="133"/>
  <c r="I54" i="133"/>
  <c r="H54" i="133"/>
  <c r="G54" i="133"/>
  <c r="F54" i="133"/>
  <c r="E54" i="133"/>
  <c r="D54" i="133"/>
  <c r="C54" i="133"/>
  <c r="U53" i="133"/>
  <c r="T53" i="133"/>
  <c r="S53" i="133"/>
  <c r="V53" i="133" s="1"/>
  <c r="U52" i="133"/>
  <c r="T52" i="133"/>
  <c r="S52" i="133"/>
  <c r="U51" i="133"/>
  <c r="T51" i="133"/>
  <c r="S51" i="133"/>
  <c r="V51" i="133" s="1"/>
  <c r="U50" i="133"/>
  <c r="T50" i="133"/>
  <c r="S50" i="133"/>
  <c r="U49" i="133"/>
  <c r="T49" i="133"/>
  <c r="S49" i="133"/>
  <c r="V49" i="133" s="1"/>
  <c r="U48" i="133"/>
  <c r="T48" i="133"/>
  <c r="S48" i="133"/>
  <c r="U47" i="133"/>
  <c r="T47" i="133"/>
  <c r="S47" i="133"/>
  <c r="V47" i="133" s="1"/>
  <c r="U42" i="133"/>
  <c r="T42" i="133"/>
  <c r="V41" i="133"/>
  <c r="V40" i="133"/>
  <c r="V39" i="133"/>
  <c r="V38" i="133"/>
  <c r="V37" i="133"/>
  <c r="V36" i="133"/>
  <c r="V35" i="133"/>
  <c r="V34" i="133"/>
  <c r="V33" i="133"/>
  <c r="AB27" i="133"/>
  <c r="AA27" i="133"/>
  <c r="AC26" i="133"/>
  <c r="T26" i="133"/>
  <c r="S26" i="133"/>
  <c r="AC25" i="133"/>
  <c r="U25" i="133"/>
  <c r="U24" i="133"/>
  <c r="U23" i="133"/>
  <c r="AC22" i="133"/>
  <c r="U22" i="133"/>
  <c r="U21" i="133"/>
  <c r="C21" i="133"/>
  <c r="C20" i="133" s="1"/>
  <c r="AB20" i="133"/>
  <c r="AA20" i="133"/>
  <c r="U20" i="133"/>
  <c r="AC19" i="133"/>
  <c r="U19" i="133"/>
  <c r="AC18" i="133"/>
  <c r="AB15" i="133"/>
  <c r="AB16" i="133" s="1"/>
  <c r="AA15" i="133"/>
  <c r="AA16" i="133" s="1"/>
  <c r="V15" i="133"/>
  <c r="T15" i="133"/>
  <c r="S15" i="133"/>
  <c r="AC14" i="133"/>
  <c r="U14" i="133"/>
  <c r="AC13" i="133"/>
  <c r="U13" i="133"/>
  <c r="U12" i="133"/>
  <c r="AC11" i="133"/>
  <c r="U11" i="133"/>
  <c r="AC10" i="133"/>
  <c r="U10" i="133"/>
  <c r="AC9" i="133"/>
  <c r="U9" i="133"/>
  <c r="AC8" i="133"/>
  <c r="AC7" i="133"/>
  <c r="AC27" i="133" l="1"/>
  <c r="AC20" i="133"/>
  <c r="V42" i="133"/>
  <c r="U26" i="133"/>
  <c r="U15" i="133"/>
  <c r="V52" i="133"/>
  <c r="V50" i="133"/>
  <c r="V48" i="133"/>
  <c r="AC15" i="133"/>
  <c r="AC16" i="133" s="1"/>
  <c r="U8" i="132"/>
  <c r="S15" i="132"/>
  <c r="S26" i="132"/>
  <c r="U9" i="132"/>
  <c r="U10" i="132"/>
  <c r="U11" i="132"/>
  <c r="U12" i="132"/>
  <c r="U13" i="132"/>
  <c r="U14" i="132"/>
  <c r="T15" i="132"/>
  <c r="V15" i="132"/>
  <c r="U19" i="132"/>
  <c r="U20" i="132"/>
  <c r="U21" i="132"/>
  <c r="U22" i="132"/>
  <c r="U23" i="132"/>
  <c r="U24" i="132"/>
  <c r="U25" i="132"/>
  <c r="T26" i="132"/>
  <c r="U26" i="132"/>
  <c r="V33" i="132"/>
  <c r="V34" i="132"/>
  <c r="V35" i="132"/>
  <c r="V36" i="132"/>
  <c r="V37" i="132"/>
  <c r="V38" i="132"/>
  <c r="V39" i="132"/>
  <c r="V40" i="132"/>
  <c r="V41" i="132"/>
  <c r="T42" i="132"/>
  <c r="U42" i="132"/>
  <c r="V42" i="132"/>
  <c r="AC7" i="132"/>
  <c r="AC8" i="132"/>
  <c r="AC9" i="132"/>
  <c r="AC10" i="132"/>
  <c r="AC11" i="132"/>
  <c r="U15" i="132" l="1"/>
  <c r="O54" i="132" l="1"/>
  <c r="N54" i="132"/>
  <c r="M54" i="132"/>
  <c r="L54" i="132"/>
  <c r="K54" i="132"/>
  <c r="J54" i="132"/>
  <c r="I54" i="132"/>
  <c r="H54" i="132"/>
  <c r="G54" i="132"/>
  <c r="F54" i="132"/>
  <c r="E54" i="132"/>
  <c r="D54" i="132"/>
  <c r="C54" i="132"/>
  <c r="U53" i="132"/>
  <c r="T53" i="132"/>
  <c r="S53" i="132"/>
  <c r="U52" i="132"/>
  <c r="T52" i="132"/>
  <c r="S52" i="132"/>
  <c r="U51" i="132"/>
  <c r="T51" i="132"/>
  <c r="S51" i="132"/>
  <c r="U50" i="132"/>
  <c r="T50" i="132"/>
  <c r="S50" i="132"/>
  <c r="V50" i="132" s="1"/>
  <c r="U49" i="132"/>
  <c r="T49" i="132"/>
  <c r="S49" i="132"/>
  <c r="U48" i="132"/>
  <c r="T48" i="132"/>
  <c r="S48" i="132"/>
  <c r="U47" i="132"/>
  <c r="T47" i="132"/>
  <c r="S47" i="132"/>
  <c r="AB27" i="132"/>
  <c r="AA27" i="132"/>
  <c r="AC26" i="132"/>
  <c r="AC25" i="132"/>
  <c r="AC22" i="132"/>
  <c r="C21" i="132"/>
  <c r="C20" i="132" s="1"/>
  <c r="AB20" i="132"/>
  <c r="AA20" i="132"/>
  <c r="AC19" i="132"/>
  <c r="AC18" i="132"/>
  <c r="AB15" i="132"/>
  <c r="AA15" i="132"/>
  <c r="AA16" i="132" s="1"/>
  <c r="AC14" i="132"/>
  <c r="AC13" i="132"/>
  <c r="V49" i="132" l="1"/>
  <c r="V48" i="132"/>
  <c r="V47" i="132"/>
  <c r="V53" i="132"/>
  <c r="V51" i="132"/>
  <c r="V52" i="132"/>
  <c r="AC27" i="132"/>
  <c r="AC20" i="132"/>
  <c r="AC15" i="132"/>
  <c r="AC16" i="132" s="1"/>
  <c r="AB16" i="132"/>
  <c r="O54" i="131"/>
  <c r="N54" i="131"/>
  <c r="M54" i="131"/>
  <c r="L54" i="131"/>
  <c r="K54" i="131"/>
  <c r="J54" i="131"/>
  <c r="I54" i="131"/>
  <c r="H54" i="131"/>
  <c r="G54" i="131"/>
  <c r="F54" i="131"/>
  <c r="E54" i="131"/>
  <c r="D54" i="131"/>
  <c r="C54" i="131"/>
  <c r="U53" i="131"/>
  <c r="T53" i="131"/>
  <c r="S53" i="131"/>
  <c r="U52" i="131"/>
  <c r="T52" i="131"/>
  <c r="S52" i="131"/>
  <c r="V52" i="131" s="1"/>
  <c r="U51" i="131"/>
  <c r="T51" i="131"/>
  <c r="S51" i="131"/>
  <c r="V51" i="131" s="1"/>
  <c r="U50" i="131"/>
  <c r="T50" i="131"/>
  <c r="S50" i="131"/>
  <c r="U49" i="131"/>
  <c r="T49" i="131"/>
  <c r="S49" i="131"/>
  <c r="V49" i="131" s="1"/>
  <c r="U48" i="131"/>
  <c r="T48" i="131"/>
  <c r="S48" i="131"/>
  <c r="V48" i="131" s="1"/>
  <c r="U47" i="131"/>
  <c r="T47" i="131"/>
  <c r="S47" i="131"/>
  <c r="U42" i="131"/>
  <c r="T42" i="131"/>
  <c r="V41" i="131"/>
  <c r="V40" i="131"/>
  <c r="V39" i="131"/>
  <c r="V38" i="131"/>
  <c r="V37" i="131"/>
  <c r="V36" i="131"/>
  <c r="V35" i="131"/>
  <c r="V34" i="131"/>
  <c r="V33" i="131"/>
  <c r="AB27" i="131"/>
  <c r="AA27" i="131"/>
  <c r="AC26" i="131"/>
  <c r="T26" i="131"/>
  <c r="S26" i="131"/>
  <c r="AC25" i="131"/>
  <c r="U25" i="131"/>
  <c r="U24" i="131"/>
  <c r="U23" i="131"/>
  <c r="AC22" i="131"/>
  <c r="U22" i="131"/>
  <c r="U21" i="131"/>
  <c r="C21" i="131"/>
  <c r="C20" i="131" s="1"/>
  <c r="AB20" i="131"/>
  <c r="AA20" i="131"/>
  <c r="U20" i="131"/>
  <c r="AC19" i="131"/>
  <c r="U19" i="131"/>
  <c r="AC18" i="131"/>
  <c r="AB15" i="131"/>
  <c r="AB16" i="131" s="1"/>
  <c r="AA15" i="131"/>
  <c r="AA16" i="131" s="1"/>
  <c r="V15" i="131"/>
  <c r="T15" i="131"/>
  <c r="S15" i="131"/>
  <c r="AC14" i="131"/>
  <c r="U14" i="131"/>
  <c r="AC13" i="131"/>
  <c r="U13" i="131"/>
  <c r="U12" i="131"/>
  <c r="AC11" i="131"/>
  <c r="U11" i="131"/>
  <c r="AC10" i="131"/>
  <c r="U10" i="131"/>
  <c r="AC9" i="131"/>
  <c r="U9" i="131"/>
  <c r="AC8" i="131"/>
  <c r="U8" i="131"/>
  <c r="AC7" i="131"/>
  <c r="V53" i="131" l="1"/>
  <c r="V47" i="131"/>
  <c r="V50" i="131"/>
  <c r="AC27" i="131"/>
  <c r="AC20" i="131"/>
  <c r="AC15" i="131"/>
  <c r="AC16" i="131" s="1"/>
  <c r="V42" i="131"/>
  <c r="U26" i="131"/>
  <c r="U15" i="131"/>
  <c r="C54" i="130"/>
  <c r="O54" i="130" l="1"/>
  <c r="N54" i="130"/>
  <c r="M54" i="130"/>
  <c r="L54" i="130"/>
  <c r="K54" i="130"/>
  <c r="J54" i="130"/>
  <c r="I54" i="130"/>
  <c r="H54" i="130"/>
  <c r="G54" i="130"/>
  <c r="F54" i="130"/>
  <c r="E54" i="130"/>
  <c r="D54" i="130"/>
  <c r="U53" i="130"/>
  <c r="T53" i="130"/>
  <c r="S53" i="130"/>
  <c r="V53" i="130" s="1"/>
  <c r="U52" i="130"/>
  <c r="T52" i="130"/>
  <c r="S52" i="130"/>
  <c r="V52" i="130" s="1"/>
  <c r="U51" i="130"/>
  <c r="T51" i="130"/>
  <c r="S51" i="130"/>
  <c r="V51" i="130" s="1"/>
  <c r="U50" i="130"/>
  <c r="T50" i="130"/>
  <c r="S50" i="130"/>
  <c r="U49" i="130"/>
  <c r="T49" i="130"/>
  <c r="S49" i="130"/>
  <c r="V49" i="130" s="1"/>
  <c r="U48" i="130"/>
  <c r="T48" i="130"/>
  <c r="S48" i="130"/>
  <c r="U47" i="130"/>
  <c r="T47" i="130"/>
  <c r="S47" i="130"/>
  <c r="V47" i="130" s="1"/>
  <c r="U42" i="130"/>
  <c r="T42" i="130"/>
  <c r="V41" i="130"/>
  <c r="V40" i="130"/>
  <c r="V39" i="130"/>
  <c r="V38" i="130"/>
  <c r="V37" i="130"/>
  <c r="V36" i="130"/>
  <c r="V35" i="130"/>
  <c r="V34" i="130"/>
  <c r="V33" i="130"/>
  <c r="AB27" i="130"/>
  <c r="AA27" i="130"/>
  <c r="AC26" i="130"/>
  <c r="T26" i="130"/>
  <c r="S26" i="130"/>
  <c r="AC25" i="130"/>
  <c r="U25" i="130"/>
  <c r="U24" i="130"/>
  <c r="U23" i="130"/>
  <c r="AC22" i="130"/>
  <c r="U22" i="130"/>
  <c r="U21" i="130"/>
  <c r="C21" i="130"/>
  <c r="C20" i="130" s="1"/>
  <c r="AB20" i="130"/>
  <c r="AA20" i="130"/>
  <c r="U20" i="130"/>
  <c r="AC19" i="130"/>
  <c r="U19" i="130"/>
  <c r="AC18" i="130"/>
  <c r="AB15" i="130"/>
  <c r="AB16" i="130" s="1"/>
  <c r="AA15" i="130"/>
  <c r="AA16" i="130" s="1"/>
  <c r="V15" i="130"/>
  <c r="T15" i="130"/>
  <c r="S15" i="130"/>
  <c r="AC14" i="130"/>
  <c r="U14" i="130"/>
  <c r="AC13" i="130"/>
  <c r="U13" i="130"/>
  <c r="U12" i="130"/>
  <c r="AC11" i="130"/>
  <c r="U11" i="130"/>
  <c r="AC10" i="130"/>
  <c r="U10" i="130"/>
  <c r="AC9" i="130"/>
  <c r="U9" i="130"/>
  <c r="AC8" i="130"/>
  <c r="U8" i="130"/>
  <c r="AC7" i="130"/>
  <c r="V50" i="130" l="1"/>
  <c r="V48" i="130"/>
  <c r="AC27" i="130"/>
  <c r="AC20" i="130"/>
  <c r="V42" i="130"/>
  <c r="U26" i="130"/>
  <c r="U15" i="130"/>
  <c r="AC15" i="130"/>
  <c r="AC16" i="130" s="1"/>
  <c r="T42" i="128"/>
  <c r="O54" i="129" l="1"/>
  <c r="F54" i="129"/>
  <c r="N54" i="129"/>
  <c r="M54" i="129"/>
  <c r="L54" i="129"/>
  <c r="S53" i="129"/>
  <c r="J54" i="129"/>
  <c r="I54" i="129"/>
  <c r="H54" i="129"/>
  <c r="G54" i="129"/>
  <c r="E54" i="129"/>
  <c r="D54" i="129"/>
  <c r="C54" i="129"/>
  <c r="U52" i="129"/>
  <c r="T52" i="129"/>
  <c r="S52" i="129"/>
  <c r="V52" i="129" s="1"/>
  <c r="U51" i="129"/>
  <c r="T51" i="129"/>
  <c r="S51" i="129"/>
  <c r="V51" i="129" s="1"/>
  <c r="U50" i="129"/>
  <c r="T50" i="129"/>
  <c r="S50" i="129"/>
  <c r="V50" i="129" s="1"/>
  <c r="V49" i="129"/>
  <c r="U49" i="129"/>
  <c r="T49" i="129"/>
  <c r="S49" i="129"/>
  <c r="U48" i="129"/>
  <c r="T48" i="129"/>
  <c r="S48" i="129"/>
  <c r="V48" i="129" s="1"/>
  <c r="U47" i="129"/>
  <c r="T47" i="129"/>
  <c r="V47" i="129" s="1"/>
  <c r="S47" i="129"/>
  <c r="U42" i="129"/>
  <c r="T42" i="129"/>
  <c r="V41" i="129"/>
  <c r="V40" i="129"/>
  <c r="V39" i="129"/>
  <c r="V38" i="129"/>
  <c r="V37" i="129"/>
  <c r="V36" i="129"/>
  <c r="V35" i="129"/>
  <c r="V34" i="129"/>
  <c r="V33" i="129"/>
  <c r="AB27" i="129"/>
  <c r="AA27" i="129"/>
  <c r="AC26" i="129"/>
  <c r="T26" i="129"/>
  <c r="S26" i="129"/>
  <c r="AC25" i="129"/>
  <c r="U25" i="129"/>
  <c r="U24" i="129"/>
  <c r="U23" i="129"/>
  <c r="AC22" i="129"/>
  <c r="U22" i="129"/>
  <c r="U21" i="129"/>
  <c r="C21" i="129"/>
  <c r="C20" i="129" s="1"/>
  <c r="AB20" i="129"/>
  <c r="AA20" i="129"/>
  <c r="U20" i="129"/>
  <c r="AC19" i="129"/>
  <c r="U19" i="129"/>
  <c r="AC18" i="129"/>
  <c r="AB16" i="129"/>
  <c r="AB15" i="129"/>
  <c r="AA15" i="129"/>
  <c r="AA16" i="129" s="1"/>
  <c r="V15" i="129"/>
  <c r="T15" i="129"/>
  <c r="S15" i="129"/>
  <c r="AC14" i="129"/>
  <c r="U14" i="129"/>
  <c r="AC13" i="129"/>
  <c r="U13" i="129"/>
  <c r="U12" i="129"/>
  <c r="AC11" i="129"/>
  <c r="U11" i="129"/>
  <c r="AC10" i="129"/>
  <c r="U10" i="129"/>
  <c r="AC9" i="129"/>
  <c r="U9" i="129"/>
  <c r="AC8" i="129"/>
  <c r="U8" i="129"/>
  <c r="AC7" i="129"/>
  <c r="V42" i="129" l="1"/>
  <c r="AC27" i="129"/>
  <c r="AC20" i="129"/>
  <c r="AC15" i="129"/>
  <c r="AC16" i="129" s="1"/>
  <c r="U15" i="129"/>
  <c r="U26" i="129"/>
  <c r="T53" i="129"/>
  <c r="V53" i="129" s="1"/>
  <c r="U53" i="129"/>
  <c r="K54" i="129"/>
  <c r="N53" i="128"/>
  <c r="M53" i="128"/>
  <c r="L53" i="128"/>
  <c r="K53" i="128"/>
  <c r="J53" i="128"/>
  <c r="I53" i="128"/>
  <c r="H53" i="128"/>
  <c r="G53" i="128"/>
  <c r="F53" i="128"/>
  <c r="E53" i="128"/>
  <c r="D53" i="128"/>
  <c r="C53" i="128"/>
  <c r="O54" i="128" l="1"/>
  <c r="N54" i="128"/>
  <c r="M54" i="128"/>
  <c r="L54" i="128"/>
  <c r="K54" i="128"/>
  <c r="J54" i="128"/>
  <c r="I54" i="128"/>
  <c r="H54" i="128"/>
  <c r="G54" i="128"/>
  <c r="F54" i="128"/>
  <c r="E54" i="128"/>
  <c r="D54" i="128"/>
  <c r="C54" i="128"/>
  <c r="U53" i="128"/>
  <c r="T53" i="128"/>
  <c r="S53" i="128"/>
  <c r="V53" i="128" s="1"/>
  <c r="U52" i="128"/>
  <c r="T52" i="128"/>
  <c r="S52" i="128"/>
  <c r="U51" i="128"/>
  <c r="T51" i="128"/>
  <c r="S51" i="128"/>
  <c r="U50" i="128"/>
  <c r="T50" i="128"/>
  <c r="S50" i="128"/>
  <c r="U49" i="128"/>
  <c r="T49" i="128"/>
  <c r="S49" i="128"/>
  <c r="U48" i="128"/>
  <c r="T48" i="128"/>
  <c r="S48" i="128"/>
  <c r="V48" i="128" s="1"/>
  <c r="U47" i="128"/>
  <c r="T47" i="128"/>
  <c r="V47" i="128" s="1"/>
  <c r="S47" i="128"/>
  <c r="U42" i="128"/>
  <c r="V41" i="128"/>
  <c r="V40" i="128"/>
  <c r="V39" i="128"/>
  <c r="V38" i="128"/>
  <c r="V37" i="128"/>
  <c r="V36" i="128"/>
  <c r="V35" i="128"/>
  <c r="V34" i="128"/>
  <c r="V33" i="128"/>
  <c r="AB27" i="128"/>
  <c r="AA27" i="128"/>
  <c r="AC26" i="128"/>
  <c r="T26" i="128"/>
  <c r="S26" i="128"/>
  <c r="AC25" i="128"/>
  <c r="U25" i="128"/>
  <c r="U24" i="128"/>
  <c r="U23" i="128"/>
  <c r="AC22" i="128"/>
  <c r="U22" i="128"/>
  <c r="U21" i="128"/>
  <c r="C21" i="128"/>
  <c r="C20" i="128" s="1"/>
  <c r="AB20" i="128"/>
  <c r="AA20" i="128"/>
  <c r="U20" i="128"/>
  <c r="AC19" i="128"/>
  <c r="U19" i="128"/>
  <c r="AC18" i="128"/>
  <c r="AB16" i="128"/>
  <c r="AB15" i="128"/>
  <c r="AA15" i="128"/>
  <c r="AA16" i="128" s="1"/>
  <c r="V15" i="128"/>
  <c r="T15" i="128"/>
  <c r="S15" i="128"/>
  <c r="AC14" i="128"/>
  <c r="U14" i="128"/>
  <c r="AC13" i="128"/>
  <c r="U13" i="128"/>
  <c r="U12" i="128"/>
  <c r="AC11" i="128"/>
  <c r="U11" i="128"/>
  <c r="AC10" i="128"/>
  <c r="U10" i="128"/>
  <c r="AC9" i="128"/>
  <c r="U9" i="128"/>
  <c r="AC8" i="128"/>
  <c r="U8" i="128"/>
  <c r="AC7" i="128"/>
  <c r="V52" i="128" l="1"/>
  <c r="V51" i="128"/>
  <c r="AC27" i="128"/>
  <c r="AC20" i="128"/>
  <c r="AC15" i="128"/>
  <c r="AC16" i="128" s="1"/>
  <c r="V49" i="128"/>
  <c r="V50" i="128"/>
  <c r="V42" i="128"/>
  <c r="U26" i="128"/>
  <c r="U15" i="128"/>
  <c r="S47" i="127" l="1"/>
  <c r="V47" i="127" s="1"/>
  <c r="T47" i="127"/>
  <c r="U47" i="127"/>
  <c r="S48" i="127"/>
  <c r="V48" i="127" s="1"/>
  <c r="T48" i="127"/>
  <c r="U48" i="127"/>
  <c r="S49" i="127"/>
  <c r="V49" i="127" s="1"/>
  <c r="T49" i="127"/>
  <c r="U49" i="127"/>
  <c r="S50" i="127"/>
  <c r="T50" i="127"/>
  <c r="V50" i="127" s="1"/>
  <c r="U50" i="127"/>
  <c r="S51" i="127"/>
  <c r="V51" i="127" s="1"/>
  <c r="T51" i="127"/>
  <c r="U51" i="127"/>
  <c r="S52" i="127"/>
  <c r="T52" i="127"/>
  <c r="V52" i="127" s="1"/>
  <c r="U52" i="127"/>
  <c r="S53" i="127"/>
  <c r="V53" i="127" s="1"/>
  <c r="T53" i="127"/>
  <c r="U53" i="127"/>
  <c r="O54" i="127"/>
  <c r="N54" i="127"/>
  <c r="M54" i="127"/>
  <c r="L54" i="127"/>
  <c r="K54" i="127"/>
  <c r="J54" i="127"/>
  <c r="I54" i="127"/>
  <c r="H54" i="127"/>
  <c r="G54" i="127"/>
  <c r="F54" i="127"/>
  <c r="E54" i="127"/>
  <c r="D54" i="127"/>
  <c r="C54" i="127"/>
  <c r="U42" i="127"/>
  <c r="T42" i="127"/>
  <c r="V41" i="127"/>
  <c r="V40" i="127"/>
  <c r="V39" i="127"/>
  <c r="V38" i="127"/>
  <c r="V37" i="127"/>
  <c r="V36" i="127"/>
  <c r="V35" i="127"/>
  <c r="V34" i="127"/>
  <c r="V33" i="127"/>
  <c r="AB27" i="127"/>
  <c r="AA27" i="127"/>
  <c r="AC26" i="127"/>
  <c r="T26" i="127"/>
  <c r="S26" i="127"/>
  <c r="AC25" i="127"/>
  <c r="U25" i="127"/>
  <c r="U24" i="127"/>
  <c r="U23" i="127"/>
  <c r="AC22" i="127"/>
  <c r="U22" i="127"/>
  <c r="U21" i="127"/>
  <c r="C21" i="127"/>
  <c r="C20" i="127" s="1"/>
  <c r="AB20" i="127"/>
  <c r="AA20" i="127"/>
  <c r="U20" i="127"/>
  <c r="AC19" i="127"/>
  <c r="U19" i="127"/>
  <c r="AC18" i="127"/>
  <c r="AB15" i="127"/>
  <c r="AB16" i="127" s="1"/>
  <c r="AA15" i="127"/>
  <c r="AA16" i="127" s="1"/>
  <c r="V15" i="127"/>
  <c r="T15" i="127"/>
  <c r="S15" i="127"/>
  <c r="AC14" i="127"/>
  <c r="U14" i="127"/>
  <c r="AC13" i="127"/>
  <c r="U13" i="127"/>
  <c r="U12" i="127"/>
  <c r="AC11" i="127"/>
  <c r="U11" i="127"/>
  <c r="AC10" i="127"/>
  <c r="U10" i="127"/>
  <c r="AC9" i="127"/>
  <c r="U9" i="127"/>
  <c r="AC8" i="127"/>
  <c r="U8" i="127"/>
  <c r="AC7" i="127"/>
  <c r="AC27" i="127" l="1"/>
  <c r="AC20" i="127"/>
  <c r="AC15" i="127"/>
  <c r="AC16" i="127" s="1"/>
  <c r="V42" i="127"/>
  <c r="U26" i="127"/>
  <c r="U15" i="127"/>
  <c r="C20" i="126"/>
  <c r="O54" i="126" l="1"/>
  <c r="N54" i="126"/>
  <c r="M54" i="126"/>
  <c r="L54" i="126"/>
  <c r="K54" i="126"/>
  <c r="J54" i="126"/>
  <c r="I54" i="126"/>
  <c r="H54" i="126"/>
  <c r="G54" i="126"/>
  <c r="F54" i="126"/>
  <c r="E54" i="126"/>
  <c r="D54" i="126"/>
  <c r="C54" i="126"/>
  <c r="U53" i="126"/>
  <c r="T53" i="126"/>
  <c r="S53" i="126"/>
  <c r="V53" i="126" s="1"/>
  <c r="U52" i="126"/>
  <c r="T52" i="126"/>
  <c r="S52" i="126"/>
  <c r="U51" i="126"/>
  <c r="T51" i="126"/>
  <c r="S51" i="126"/>
  <c r="V51" i="126" s="1"/>
  <c r="U50" i="126"/>
  <c r="T50" i="126"/>
  <c r="S50" i="126"/>
  <c r="U49" i="126"/>
  <c r="T49" i="126"/>
  <c r="S49" i="126"/>
  <c r="V49" i="126" s="1"/>
  <c r="U48" i="126"/>
  <c r="T48" i="126"/>
  <c r="S48" i="126"/>
  <c r="U47" i="126"/>
  <c r="T47" i="126"/>
  <c r="S47" i="126"/>
  <c r="V47" i="126" s="1"/>
  <c r="U42" i="126"/>
  <c r="T42" i="126"/>
  <c r="V41" i="126"/>
  <c r="V40" i="126"/>
  <c r="V39" i="126"/>
  <c r="V38" i="126"/>
  <c r="V37" i="126"/>
  <c r="V36" i="126"/>
  <c r="V35" i="126"/>
  <c r="V34" i="126"/>
  <c r="V33" i="126"/>
  <c r="AB27" i="126"/>
  <c r="AA27" i="126"/>
  <c r="AC26" i="126"/>
  <c r="T26" i="126"/>
  <c r="S26" i="126"/>
  <c r="AC25" i="126"/>
  <c r="U25" i="126"/>
  <c r="U24" i="126"/>
  <c r="U23" i="126"/>
  <c r="AC22" i="126"/>
  <c r="U22" i="126"/>
  <c r="U21" i="126"/>
  <c r="C21" i="126"/>
  <c r="AB20" i="126"/>
  <c r="AA20" i="126"/>
  <c r="U20" i="126"/>
  <c r="AC19" i="126"/>
  <c r="U19" i="126"/>
  <c r="AC18" i="126"/>
  <c r="AB15" i="126"/>
  <c r="AB16" i="126" s="1"/>
  <c r="AA15" i="126"/>
  <c r="AA16" i="126" s="1"/>
  <c r="V15" i="126"/>
  <c r="T15" i="126"/>
  <c r="S15" i="126"/>
  <c r="AC14" i="126"/>
  <c r="U14" i="126"/>
  <c r="AC13" i="126"/>
  <c r="U13" i="126"/>
  <c r="U12" i="126"/>
  <c r="AC11" i="126"/>
  <c r="U11" i="126"/>
  <c r="AC10" i="126"/>
  <c r="U10" i="126"/>
  <c r="AC9" i="126"/>
  <c r="U9" i="126"/>
  <c r="AC8" i="126"/>
  <c r="U8" i="126"/>
  <c r="AC7" i="126"/>
  <c r="O54" i="125"/>
  <c r="N54" i="125"/>
  <c r="M54" i="125"/>
  <c r="L54" i="125"/>
  <c r="K54" i="125"/>
  <c r="J54" i="125"/>
  <c r="I54" i="125"/>
  <c r="H54" i="125"/>
  <c r="G54" i="125"/>
  <c r="F54" i="125"/>
  <c r="E54" i="125"/>
  <c r="D54" i="125"/>
  <c r="C54" i="125"/>
  <c r="V53" i="125"/>
  <c r="U53" i="125"/>
  <c r="T53" i="125"/>
  <c r="S53" i="125"/>
  <c r="U52" i="125"/>
  <c r="T52" i="125"/>
  <c r="S52" i="125"/>
  <c r="V52" i="125" s="1"/>
  <c r="V51" i="125"/>
  <c r="U51" i="125"/>
  <c r="T51" i="125"/>
  <c r="S51" i="125"/>
  <c r="U50" i="125"/>
  <c r="T50" i="125"/>
  <c r="S50" i="125"/>
  <c r="V50" i="125" s="1"/>
  <c r="V49" i="125"/>
  <c r="U49" i="125"/>
  <c r="T49" i="125"/>
  <c r="S49" i="125"/>
  <c r="U48" i="125"/>
  <c r="T48" i="125"/>
  <c r="S48" i="125"/>
  <c r="V48" i="125" s="1"/>
  <c r="V47" i="125"/>
  <c r="U47" i="125"/>
  <c r="T47" i="125"/>
  <c r="S47" i="125"/>
  <c r="U42" i="125"/>
  <c r="T42" i="125"/>
  <c r="V41" i="125"/>
  <c r="V40" i="125"/>
  <c r="V39" i="125"/>
  <c r="V38" i="125"/>
  <c r="V37" i="125"/>
  <c r="V36" i="125"/>
  <c r="V35" i="125"/>
  <c r="V34" i="125"/>
  <c r="V42" i="125" s="1"/>
  <c r="V33" i="125"/>
  <c r="AB27" i="125"/>
  <c r="AC27" i="125" s="1"/>
  <c r="AA27" i="125"/>
  <c r="AC26" i="125"/>
  <c r="T26" i="125"/>
  <c r="S26" i="125"/>
  <c r="AC25" i="125"/>
  <c r="U25" i="125"/>
  <c r="U24" i="125"/>
  <c r="U23" i="125"/>
  <c r="AC22" i="125"/>
  <c r="U22" i="125"/>
  <c r="U21" i="125"/>
  <c r="C21" i="125"/>
  <c r="C20" i="125" s="1"/>
  <c r="AB20" i="125"/>
  <c r="AA20" i="125"/>
  <c r="AC20" i="125" s="1"/>
  <c r="U20" i="125"/>
  <c r="AC19" i="125"/>
  <c r="U19" i="125"/>
  <c r="U26" i="125" s="1"/>
  <c r="AC18" i="125"/>
  <c r="AB16" i="125"/>
  <c r="AA16" i="125"/>
  <c r="AC15" i="125"/>
  <c r="AC16" i="125" s="1"/>
  <c r="AB15" i="125"/>
  <c r="AA15" i="125"/>
  <c r="V15" i="125"/>
  <c r="T15" i="125"/>
  <c r="S15" i="125"/>
  <c r="AC14" i="125"/>
  <c r="U14" i="125"/>
  <c r="AC13" i="125"/>
  <c r="U13" i="125"/>
  <c r="U12" i="125"/>
  <c r="AC11" i="125"/>
  <c r="U11" i="125"/>
  <c r="AC10" i="125"/>
  <c r="U10" i="125"/>
  <c r="U15" i="125" s="1"/>
  <c r="AC9" i="125"/>
  <c r="U9" i="125"/>
  <c r="AC8" i="125"/>
  <c r="U8" i="125"/>
  <c r="AC7" i="125"/>
  <c r="V52" i="126" l="1"/>
  <c r="V48" i="126"/>
  <c r="V42" i="126"/>
  <c r="AC27" i="126"/>
  <c r="AC20" i="126"/>
  <c r="U26" i="126"/>
  <c r="U15" i="126"/>
  <c r="V50" i="126"/>
  <c r="AC15" i="126"/>
  <c r="AC16" i="126" s="1"/>
  <c r="C20" i="124" l="1"/>
  <c r="O54" i="124"/>
  <c r="N54" i="124"/>
  <c r="M54" i="124"/>
  <c r="L54" i="124"/>
  <c r="K54" i="124"/>
  <c r="J54" i="124"/>
  <c r="I54" i="124"/>
  <c r="H54" i="124"/>
  <c r="G54" i="124"/>
  <c r="F54" i="124"/>
  <c r="E54" i="124"/>
  <c r="D54" i="124"/>
  <c r="C54" i="124"/>
  <c r="U53" i="124"/>
  <c r="T53" i="124"/>
  <c r="S53" i="124"/>
  <c r="V53" i="124" s="1"/>
  <c r="U52" i="124"/>
  <c r="T52" i="124"/>
  <c r="S52" i="124"/>
  <c r="V52" i="124" s="1"/>
  <c r="U51" i="124"/>
  <c r="T51" i="124"/>
  <c r="S51" i="124"/>
  <c r="V51" i="124" s="1"/>
  <c r="U50" i="124"/>
  <c r="T50" i="124"/>
  <c r="S50" i="124"/>
  <c r="V50" i="124" s="1"/>
  <c r="U49" i="124"/>
  <c r="T49" i="124"/>
  <c r="S49" i="124"/>
  <c r="V49" i="124" s="1"/>
  <c r="U48" i="124"/>
  <c r="T48" i="124"/>
  <c r="S48" i="124"/>
  <c r="V48" i="124" s="1"/>
  <c r="U47" i="124"/>
  <c r="T47" i="124"/>
  <c r="S47" i="124"/>
  <c r="V47" i="124" s="1"/>
  <c r="U42" i="124"/>
  <c r="T42" i="124"/>
  <c r="V41" i="124"/>
  <c r="V40" i="124"/>
  <c r="V39" i="124"/>
  <c r="V38" i="124"/>
  <c r="V37" i="124"/>
  <c r="V36" i="124"/>
  <c r="V35" i="124"/>
  <c r="V34" i="124"/>
  <c r="V33" i="124"/>
  <c r="AB27" i="124"/>
  <c r="AA27" i="124"/>
  <c r="AC26" i="124"/>
  <c r="T26" i="124"/>
  <c r="S26" i="124"/>
  <c r="AC25" i="124"/>
  <c r="U25" i="124"/>
  <c r="U24" i="124"/>
  <c r="U23" i="124"/>
  <c r="AC22" i="124"/>
  <c r="U22" i="124"/>
  <c r="U21" i="124"/>
  <c r="C21" i="124"/>
  <c r="AB20" i="124"/>
  <c r="AA20" i="124"/>
  <c r="U20" i="124"/>
  <c r="AC19" i="124"/>
  <c r="U19" i="124"/>
  <c r="AC18" i="124"/>
  <c r="AB15" i="124"/>
  <c r="AB16" i="124" s="1"/>
  <c r="AA15" i="124"/>
  <c r="AA16" i="124" s="1"/>
  <c r="V15" i="124"/>
  <c r="T15" i="124"/>
  <c r="S15" i="124"/>
  <c r="AC14" i="124"/>
  <c r="U14" i="124"/>
  <c r="AC13" i="124"/>
  <c r="U13" i="124"/>
  <c r="U12" i="124"/>
  <c r="AC11" i="124"/>
  <c r="U11" i="124"/>
  <c r="AC10" i="124"/>
  <c r="U10" i="124"/>
  <c r="AC9" i="124"/>
  <c r="U9" i="124"/>
  <c r="AC8" i="124"/>
  <c r="U8" i="124"/>
  <c r="AC7" i="124"/>
  <c r="O54" i="123"/>
  <c r="N54" i="123"/>
  <c r="M54" i="123"/>
  <c r="L54" i="123"/>
  <c r="K54" i="123"/>
  <c r="J54" i="123"/>
  <c r="I54" i="123"/>
  <c r="H54" i="123"/>
  <c r="G54" i="123"/>
  <c r="F54" i="123"/>
  <c r="E54" i="123"/>
  <c r="D54" i="123"/>
  <c r="C54" i="123"/>
  <c r="U53" i="123"/>
  <c r="T53" i="123"/>
  <c r="S53" i="123"/>
  <c r="V53" i="123" s="1"/>
  <c r="U52" i="123"/>
  <c r="T52" i="123"/>
  <c r="V52" i="123" s="1"/>
  <c r="S52" i="123"/>
  <c r="U51" i="123"/>
  <c r="T51" i="123"/>
  <c r="S51" i="123"/>
  <c r="V51" i="123" s="1"/>
  <c r="U50" i="123"/>
  <c r="T50" i="123"/>
  <c r="V50" i="123" s="1"/>
  <c r="S50" i="123"/>
  <c r="U49" i="123"/>
  <c r="T49" i="123"/>
  <c r="S49" i="123"/>
  <c r="V49" i="123" s="1"/>
  <c r="U48" i="123"/>
  <c r="T48" i="123"/>
  <c r="V48" i="123" s="1"/>
  <c r="S48" i="123"/>
  <c r="U47" i="123"/>
  <c r="T47" i="123"/>
  <c r="S47" i="123"/>
  <c r="V47" i="123" s="1"/>
  <c r="U42" i="123"/>
  <c r="T42" i="123"/>
  <c r="V41" i="123"/>
  <c r="V40" i="123"/>
  <c r="V39" i="123"/>
  <c r="V38" i="123"/>
  <c r="V37" i="123"/>
  <c r="V36" i="123"/>
  <c r="V35" i="123"/>
  <c r="V34" i="123"/>
  <c r="V42" i="123" s="1"/>
  <c r="V33" i="123"/>
  <c r="AB27" i="123"/>
  <c r="AC27" i="123" s="1"/>
  <c r="AA27" i="123"/>
  <c r="AC26" i="123"/>
  <c r="U26" i="123"/>
  <c r="T26" i="123"/>
  <c r="S26" i="123"/>
  <c r="AC25" i="123"/>
  <c r="U25" i="123"/>
  <c r="U24" i="123"/>
  <c r="U23" i="123"/>
  <c r="AC22" i="123"/>
  <c r="U22" i="123"/>
  <c r="U21" i="123"/>
  <c r="C21" i="123"/>
  <c r="C20" i="123" s="1"/>
  <c r="AB20" i="123"/>
  <c r="AA20" i="123"/>
  <c r="AC20" i="123" s="1"/>
  <c r="U20" i="123"/>
  <c r="AC19" i="123"/>
  <c r="U19" i="123"/>
  <c r="AC18" i="123"/>
  <c r="AB15" i="123"/>
  <c r="AB16" i="123" s="1"/>
  <c r="AA15" i="123"/>
  <c r="AA16" i="123" s="1"/>
  <c r="V15" i="123"/>
  <c r="U15" i="123"/>
  <c r="T15" i="123"/>
  <c r="S15" i="123"/>
  <c r="AC14" i="123"/>
  <c r="U14" i="123"/>
  <c r="AC13" i="123"/>
  <c r="U13" i="123"/>
  <c r="U12" i="123"/>
  <c r="AC11" i="123"/>
  <c r="U11" i="123"/>
  <c r="AC10" i="123"/>
  <c r="U10" i="123"/>
  <c r="AC9" i="123"/>
  <c r="U9" i="123"/>
  <c r="AC8" i="123"/>
  <c r="U8" i="123"/>
  <c r="AC7" i="123"/>
  <c r="U15" i="124" l="1"/>
  <c r="AC27" i="124"/>
  <c r="AC20" i="124"/>
  <c r="V42" i="124"/>
  <c r="U26" i="124"/>
  <c r="AC15" i="124"/>
  <c r="AC16" i="124" s="1"/>
  <c r="AC15" i="123"/>
  <c r="AC16" i="123" s="1"/>
  <c r="O54" i="122" l="1"/>
  <c r="N54" i="122"/>
  <c r="M54" i="122"/>
  <c r="L54" i="122"/>
  <c r="K54" i="122"/>
  <c r="J54" i="122"/>
  <c r="I54" i="122"/>
  <c r="H54" i="122"/>
  <c r="G54" i="122"/>
  <c r="F54" i="122"/>
  <c r="E54" i="122"/>
  <c r="D54" i="122"/>
  <c r="C54" i="122"/>
  <c r="U53" i="122"/>
  <c r="T53" i="122"/>
  <c r="S53" i="122"/>
  <c r="U52" i="122"/>
  <c r="T52" i="122"/>
  <c r="S52" i="122"/>
  <c r="V52" i="122" s="1"/>
  <c r="U51" i="122"/>
  <c r="T51" i="122"/>
  <c r="S51" i="122"/>
  <c r="V51" i="122" s="1"/>
  <c r="U50" i="122"/>
  <c r="T50" i="122"/>
  <c r="S50" i="122"/>
  <c r="V50" i="122" s="1"/>
  <c r="U49" i="122"/>
  <c r="T49" i="122"/>
  <c r="S49" i="122"/>
  <c r="U48" i="122"/>
  <c r="T48" i="122"/>
  <c r="S48" i="122"/>
  <c r="U47" i="122"/>
  <c r="T47" i="122"/>
  <c r="S47" i="122"/>
  <c r="V47" i="122" s="1"/>
  <c r="U42" i="122"/>
  <c r="T42" i="122"/>
  <c r="V41" i="122"/>
  <c r="V40" i="122"/>
  <c r="V39" i="122"/>
  <c r="V38" i="122"/>
  <c r="V37" i="122"/>
  <c r="V36" i="122"/>
  <c r="V35" i="122"/>
  <c r="V34" i="122"/>
  <c r="V33" i="122"/>
  <c r="AB27" i="122"/>
  <c r="AA27" i="122"/>
  <c r="AC26" i="122"/>
  <c r="T26" i="122"/>
  <c r="S26" i="122"/>
  <c r="AC25" i="122"/>
  <c r="U25" i="122"/>
  <c r="U24" i="122"/>
  <c r="U23" i="122"/>
  <c r="AC22" i="122"/>
  <c r="U22" i="122"/>
  <c r="U21" i="122"/>
  <c r="C21" i="122"/>
  <c r="C20" i="122" s="1"/>
  <c r="AB20" i="122"/>
  <c r="AA20" i="122"/>
  <c r="U20" i="122"/>
  <c r="AC19" i="122"/>
  <c r="U19" i="122"/>
  <c r="AC18" i="122"/>
  <c r="AB15" i="122"/>
  <c r="AB16" i="122" s="1"/>
  <c r="AA15" i="122"/>
  <c r="V15" i="122"/>
  <c r="T15" i="122"/>
  <c r="S15" i="122"/>
  <c r="AC14" i="122"/>
  <c r="U14" i="122"/>
  <c r="AC13" i="122"/>
  <c r="U13" i="122"/>
  <c r="U12" i="122"/>
  <c r="AC11" i="122"/>
  <c r="U11" i="122"/>
  <c r="AC10" i="122"/>
  <c r="U10" i="122"/>
  <c r="AC9" i="122"/>
  <c r="U9" i="122"/>
  <c r="AC8" i="122"/>
  <c r="U8" i="122"/>
  <c r="AC7" i="122"/>
  <c r="V53" i="122" l="1"/>
  <c r="AC27" i="122"/>
  <c r="AC20" i="122"/>
  <c r="AC15" i="122"/>
  <c r="AC16" i="122" s="1"/>
  <c r="AA16" i="122"/>
  <c r="U26" i="122"/>
  <c r="V42" i="122"/>
  <c r="U15" i="122"/>
  <c r="V48" i="122"/>
  <c r="V49" i="122"/>
  <c r="O54" i="121"/>
  <c r="N54" i="121"/>
  <c r="M54" i="121"/>
  <c r="L54" i="121"/>
  <c r="K54" i="121"/>
  <c r="J54" i="121"/>
  <c r="I54" i="121"/>
  <c r="H54" i="121"/>
  <c r="G54" i="121"/>
  <c r="F54" i="121"/>
  <c r="E54" i="121"/>
  <c r="D54" i="121"/>
  <c r="C54" i="121"/>
  <c r="U53" i="121"/>
  <c r="T53" i="121"/>
  <c r="S53" i="121"/>
  <c r="U52" i="121"/>
  <c r="T52" i="121"/>
  <c r="S52" i="121"/>
  <c r="V52" i="121" s="1"/>
  <c r="U51" i="121"/>
  <c r="T51" i="121"/>
  <c r="S51" i="121"/>
  <c r="V51" i="121" s="1"/>
  <c r="U50" i="121"/>
  <c r="T50" i="121"/>
  <c r="S50" i="121"/>
  <c r="U49" i="121"/>
  <c r="T49" i="121"/>
  <c r="S49" i="121"/>
  <c r="V49" i="121" s="1"/>
  <c r="U48" i="121"/>
  <c r="T48" i="121"/>
  <c r="S48" i="121"/>
  <c r="V48" i="121" s="1"/>
  <c r="U47" i="121"/>
  <c r="T47" i="121"/>
  <c r="S47" i="121"/>
  <c r="V47" i="121" s="1"/>
  <c r="U42" i="121"/>
  <c r="T42" i="121"/>
  <c r="V41" i="121"/>
  <c r="V40" i="121"/>
  <c r="V39" i="121"/>
  <c r="V38" i="121"/>
  <c r="V37" i="121"/>
  <c r="V36" i="121"/>
  <c r="V35" i="121"/>
  <c r="V34" i="121"/>
  <c r="V33" i="121"/>
  <c r="AB27" i="121"/>
  <c r="AA27" i="121"/>
  <c r="AC26" i="121"/>
  <c r="T26" i="121"/>
  <c r="S26" i="121"/>
  <c r="AC25" i="121"/>
  <c r="U25" i="121"/>
  <c r="U24" i="121"/>
  <c r="U23" i="121"/>
  <c r="AC22" i="121"/>
  <c r="U22" i="121"/>
  <c r="U21" i="121"/>
  <c r="C21" i="121"/>
  <c r="C20" i="121" s="1"/>
  <c r="AB20" i="121"/>
  <c r="AA20" i="121"/>
  <c r="U20" i="121"/>
  <c r="AC19" i="121"/>
  <c r="U19" i="121"/>
  <c r="AC18" i="121"/>
  <c r="AB15" i="121"/>
  <c r="AB16" i="121" s="1"/>
  <c r="AA15" i="121"/>
  <c r="AA16" i="121" s="1"/>
  <c r="V15" i="121"/>
  <c r="T15" i="121"/>
  <c r="S15" i="121"/>
  <c r="AC14" i="121"/>
  <c r="U14" i="121"/>
  <c r="AC13" i="121"/>
  <c r="U13" i="121"/>
  <c r="U12" i="121"/>
  <c r="AC11" i="121"/>
  <c r="U11" i="121"/>
  <c r="AC10" i="121"/>
  <c r="U10" i="121"/>
  <c r="AC9" i="121"/>
  <c r="U9" i="121"/>
  <c r="AC8" i="121"/>
  <c r="U8" i="121"/>
  <c r="AC7" i="121"/>
  <c r="V53" i="121" l="1"/>
  <c r="AC27" i="121"/>
  <c r="AC20" i="121"/>
  <c r="V42" i="121"/>
  <c r="U26" i="121"/>
  <c r="U15" i="121"/>
  <c r="V50" i="121"/>
  <c r="AC15" i="121"/>
  <c r="AC16" i="121" s="1"/>
  <c r="O54" i="120"/>
  <c r="N54" i="120"/>
  <c r="M54" i="120"/>
  <c r="L54" i="120"/>
  <c r="K54" i="120"/>
  <c r="J54" i="120"/>
  <c r="I54" i="120"/>
  <c r="H54" i="120"/>
  <c r="G54" i="120"/>
  <c r="F54" i="120"/>
  <c r="E54" i="120"/>
  <c r="D54" i="120"/>
  <c r="C54" i="120"/>
  <c r="U53" i="120"/>
  <c r="T53" i="120"/>
  <c r="S53" i="120"/>
  <c r="V53" i="120" s="1"/>
  <c r="U52" i="120"/>
  <c r="T52" i="120"/>
  <c r="S52" i="120"/>
  <c r="V52" i="120" s="1"/>
  <c r="U51" i="120"/>
  <c r="T51" i="120"/>
  <c r="S51" i="120"/>
  <c r="V51" i="120" s="1"/>
  <c r="V50" i="120"/>
  <c r="U50" i="120"/>
  <c r="T50" i="120"/>
  <c r="S50" i="120"/>
  <c r="U49" i="120"/>
  <c r="T49" i="120"/>
  <c r="S49" i="120"/>
  <c r="U48" i="120"/>
  <c r="T48" i="120"/>
  <c r="V48" i="120" s="1"/>
  <c r="S48" i="120"/>
  <c r="U47" i="120"/>
  <c r="T47" i="120"/>
  <c r="S47" i="120"/>
  <c r="V47" i="120" s="1"/>
  <c r="U42" i="120"/>
  <c r="T42" i="120"/>
  <c r="V41" i="120"/>
  <c r="V40" i="120"/>
  <c r="V39" i="120"/>
  <c r="V38" i="120"/>
  <c r="V37" i="120"/>
  <c r="V36" i="120"/>
  <c r="V35" i="120"/>
  <c r="V34" i="120"/>
  <c r="V33" i="120"/>
  <c r="AB27" i="120"/>
  <c r="AA27" i="120"/>
  <c r="AC26" i="120"/>
  <c r="T26" i="120"/>
  <c r="S26" i="120"/>
  <c r="AC25" i="120"/>
  <c r="U25" i="120"/>
  <c r="U24" i="120"/>
  <c r="U23" i="120"/>
  <c r="AC22" i="120"/>
  <c r="U22" i="120"/>
  <c r="U21" i="120"/>
  <c r="C21" i="120"/>
  <c r="C20" i="120" s="1"/>
  <c r="AB20" i="120"/>
  <c r="AA20" i="120"/>
  <c r="U20" i="120"/>
  <c r="AC19" i="120"/>
  <c r="U19" i="120"/>
  <c r="AC18" i="120"/>
  <c r="AB15" i="120"/>
  <c r="AB16" i="120" s="1"/>
  <c r="AA15" i="120"/>
  <c r="AA16" i="120" s="1"/>
  <c r="V15" i="120"/>
  <c r="T15" i="120"/>
  <c r="S15" i="120"/>
  <c r="AC14" i="120"/>
  <c r="U14" i="120"/>
  <c r="AC13" i="120"/>
  <c r="U13" i="120"/>
  <c r="U12" i="120"/>
  <c r="AC11" i="120"/>
  <c r="U11" i="120"/>
  <c r="AC10" i="120"/>
  <c r="U10" i="120"/>
  <c r="AC9" i="120"/>
  <c r="U9" i="120"/>
  <c r="AC8" i="120"/>
  <c r="U8" i="120"/>
  <c r="AC7" i="120"/>
  <c r="V49" i="120" l="1"/>
  <c r="U15" i="120"/>
  <c r="AC27" i="120"/>
  <c r="AC20" i="120"/>
  <c r="V42" i="120"/>
  <c r="U26" i="120"/>
  <c r="AC15" i="120"/>
  <c r="AC16" i="120" s="1"/>
  <c r="O54" i="119"/>
  <c r="N54" i="119"/>
  <c r="M54" i="119"/>
  <c r="L54" i="119"/>
  <c r="K54" i="119"/>
  <c r="J54" i="119"/>
  <c r="I54" i="119"/>
  <c r="H54" i="119"/>
  <c r="G54" i="119"/>
  <c r="F54" i="119"/>
  <c r="E54" i="119"/>
  <c r="D54" i="119"/>
  <c r="C54" i="119"/>
  <c r="U53" i="119"/>
  <c r="T53" i="119"/>
  <c r="S53" i="119"/>
  <c r="V53" i="119" s="1"/>
  <c r="U52" i="119"/>
  <c r="T52" i="119"/>
  <c r="S52" i="119"/>
  <c r="U51" i="119"/>
  <c r="T51" i="119"/>
  <c r="S51" i="119"/>
  <c r="V51" i="119" s="1"/>
  <c r="U50" i="119"/>
  <c r="T50" i="119"/>
  <c r="S50" i="119"/>
  <c r="U49" i="119"/>
  <c r="T49" i="119"/>
  <c r="S49" i="119"/>
  <c r="V49" i="119" s="1"/>
  <c r="U48" i="119"/>
  <c r="T48" i="119"/>
  <c r="S48" i="119"/>
  <c r="V48" i="119" s="1"/>
  <c r="U47" i="119"/>
  <c r="T47" i="119"/>
  <c r="S47" i="119"/>
  <c r="V47" i="119" s="1"/>
  <c r="U42" i="119"/>
  <c r="T42" i="119"/>
  <c r="V41" i="119"/>
  <c r="V40" i="119"/>
  <c r="V39" i="119"/>
  <c r="V38" i="119"/>
  <c r="V37" i="119"/>
  <c r="V36" i="119"/>
  <c r="V35" i="119"/>
  <c r="V34" i="119"/>
  <c r="V42" i="119" s="1"/>
  <c r="V33" i="119"/>
  <c r="AB27" i="119"/>
  <c r="AA27" i="119"/>
  <c r="AC26" i="119"/>
  <c r="T26" i="119"/>
  <c r="S26" i="119"/>
  <c r="AC25" i="119"/>
  <c r="U25" i="119"/>
  <c r="U24" i="119"/>
  <c r="U23" i="119"/>
  <c r="AC22" i="119"/>
  <c r="U22" i="119"/>
  <c r="U21" i="119"/>
  <c r="C21" i="119"/>
  <c r="C20" i="119" s="1"/>
  <c r="AB20" i="119"/>
  <c r="AA20" i="119"/>
  <c r="AC20" i="119" s="1"/>
  <c r="U20" i="119"/>
  <c r="AC19" i="119"/>
  <c r="U19" i="119"/>
  <c r="AC18" i="119"/>
  <c r="AB15" i="119"/>
  <c r="AB16" i="119" s="1"/>
  <c r="AA15" i="119"/>
  <c r="AA16" i="119" s="1"/>
  <c r="V15" i="119"/>
  <c r="T15" i="119"/>
  <c r="S15" i="119"/>
  <c r="AC14" i="119"/>
  <c r="U14" i="119"/>
  <c r="AC13" i="119"/>
  <c r="U13" i="119"/>
  <c r="U12" i="119"/>
  <c r="AC11" i="119"/>
  <c r="U11" i="119"/>
  <c r="AC10" i="119"/>
  <c r="U10" i="119"/>
  <c r="AC9" i="119"/>
  <c r="U9" i="119"/>
  <c r="AC8" i="119"/>
  <c r="U8" i="119"/>
  <c r="AC7" i="119"/>
  <c r="U15" i="119" l="1"/>
  <c r="AC27" i="119"/>
  <c r="U26" i="119"/>
  <c r="V52" i="119"/>
  <c r="V50" i="119"/>
  <c r="AC15" i="119"/>
  <c r="AC16" i="119" s="1"/>
  <c r="O54" i="118"/>
  <c r="N54" i="118"/>
  <c r="M54" i="118"/>
  <c r="L54" i="118"/>
  <c r="K54" i="118"/>
  <c r="J54" i="118"/>
  <c r="I54" i="118"/>
  <c r="H54" i="118"/>
  <c r="G54" i="118"/>
  <c r="F54" i="118"/>
  <c r="E54" i="118"/>
  <c r="D54" i="118"/>
  <c r="C54" i="118"/>
  <c r="U53" i="118"/>
  <c r="T53" i="118"/>
  <c r="S53" i="118"/>
  <c r="U52" i="118"/>
  <c r="T52" i="118"/>
  <c r="S52" i="118"/>
  <c r="U51" i="118"/>
  <c r="T51" i="118"/>
  <c r="S51" i="118"/>
  <c r="U50" i="118"/>
  <c r="T50" i="118"/>
  <c r="S50" i="118"/>
  <c r="U49" i="118"/>
  <c r="T49" i="118"/>
  <c r="S49" i="118"/>
  <c r="U48" i="118"/>
  <c r="T48" i="118"/>
  <c r="S48" i="118"/>
  <c r="U47" i="118"/>
  <c r="T47" i="118"/>
  <c r="S47" i="118"/>
  <c r="U42" i="118"/>
  <c r="T42" i="118"/>
  <c r="V41" i="118"/>
  <c r="V40" i="118"/>
  <c r="V39" i="118"/>
  <c r="V38" i="118"/>
  <c r="V37" i="118"/>
  <c r="V36" i="118"/>
  <c r="V35" i="118"/>
  <c r="V34" i="118"/>
  <c r="V33" i="118"/>
  <c r="AB27" i="118"/>
  <c r="AA27" i="118"/>
  <c r="AC26" i="118"/>
  <c r="T26" i="118"/>
  <c r="S26" i="118"/>
  <c r="AC25" i="118"/>
  <c r="U25" i="118"/>
  <c r="U24" i="118"/>
  <c r="U23" i="118"/>
  <c r="AC22" i="118"/>
  <c r="U22" i="118"/>
  <c r="U21" i="118"/>
  <c r="C21" i="118"/>
  <c r="C20" i="118" s="1"/>
  <c r="AB20" i="118"/>
  <c r="AA20" i="118"/>
  <c r="AC20" i="118" s="1"/>
  <c r="U20" i="118"/>
  <c r="AC19" i="118"/>
  <c r="U19" i="118"/>
  <c r="AC18" i="118"/>
  <c r="AA16" i="118"/>
  <c r="AB15" i="118"/>
  <c r="AA15" i="118"/>
  <c r="V15" i="118"/>
  <c r="T15" i="118"/>
  <c r="S15" i="118"/>
  <c r="AC14" i="118"/>
  <c r="U14" i="118"/>
  <c r="AC13" i="118"/>
  <c r="U13" i="118"/>
  <c r="U12" i="118"/>
  <c r="AC11" i="118"/>
  <c r="U11" i="118"/>
  <c r="AC10" i="118"/>
  <c r="U10" i="118"/>
  <c r="AC9" i="118"/>
  <c r="U9" i="118"/>
  <c r="AC8" i="118"/>
  <c r="U8" i="118"/>
  <c r="AC7" i="118"/>
  <c r="V50" i="118" l="1"/>
  <c r="AC27" i="118"/>
  <c r="AC15" i="118"/>
  <c r="AC16" i="118" s="1"/>
  <c r="AB16" i="118"/>
  <c r="V42" i="118"/>
  <c r="U26" i="118"/>
  <c r="U15" i="118"/>
  <c r="V47" i="118"/>
  <c r="V48" i="118"/>
  <c r="V53" i="118"/>
  <c r="V51" i="118"/>
  <c r="V49" i="118"/>
  <c r="V52" i="118"/>
  <c r="O54" i="117"/>
  <c r="N54" i="117"/>
  <c r="M54" i="117"/>
  <c r="L54" i="117"/>
  <c r="K54" i="117"/>
  <c r="J54" i="117"/>
  <c r="I54" i="117"/>
  <c r="H54" i="117"/>
  <c r="G54" i="117"/>
  <c r="F54" i="117"/>
  <c r="E54" i="117"/>
  <c r="D54" i="117"/>
  <c r="C54" i="117"/>
  <c r="U53" i="117"/>
  <c r="T53" i="117"/>
  <c r="S53" i="117"/>
  <c r="V53" i="117" s="1"/>
  <c r="U52" i="117"/>
  <c r="T52" i="117"/>
  <c r="S52" i="117"/>
  <c r="V52" i="117" s="1"/>
  <c r="U51" i="117"/>
  <c r="T51" i="117"/>
  <c r="S51" i="117"/>
  <c r="V51" i="117" s="1"/>
  <c r="U50" i="117"/>
  <c r="T50" i="117"/>
  <c r="S50" i="117"/>
  <c r="V50" i="117" s="1"/>
  <c r="U49" i="117"/>
  <c r="T49" i="117"/>
  <c r="S49" i="117"/>
  <c r="V49" i="117" s="1"/>
  <c r="V48" i="117"/>
  <c r="U48" i="117"/>
  <c r="T48" i="117"/>
  <c r="S48" i="117"/>
  <c r="U47" i="117"/>
  <c r="T47" i="117"/>
  <c r="S47" i="117"/>
  <c r="V47" i="117" s="1"/>
  <c r="U42" i="117"/>
  <c r="T42" i="117"/>
  <c r="V41" i="117"/>
  <c r="V40" i="117"/>
  <c r="V39" i="117"/>
  <c r="V38" i="117"/>
  <c r="V37" i="117"/>
  <c r="V36" i="117"/>
  <c r="V35" i="117"/>
  <c r="V34" i="117"/>
  <c r="V33" i="117"/>
  <c r="AB27" i="117"/>
  <c r="AA27" i="117"/>
  <c r="AC26" i="117"/>
  <c r="T26" i="117"/>
  <c r="S26" i="117"/>
  <c r="AC25" i="117"/>
  <c r="U25" i="117"/>
  <c r="U24" i="117"/>
  <c r="U23" i="117"/>
  <c r="AC22" i="117"/>
  <c r="U22" i="117"/>
  <c r="U21" i="117"/>
  <c r="C21" i="117"/>
  <c r="C20" i="117" s="1"/>
  <c r="AB20" i="117"/>
  <c r="AA20" i="117"/>
  <c r="U20" i="117"/>
  <c r="AC19" i="117"/>
  <c r="U19" i="117"/>
  <c r="AC18" i="117"/>
  <c r="AB15" i="117"/>
  <c r="AB16" i="117" s="1"/>
  <c r="AA15" i="117"/>
  <c r="AA16" i="117" s="1"/>
  <c r="V15" i="117"/>
  <c r="T15" i="117"/>
  <c r="S15" i="117"/>
  <c r="AC14" i="117"/>
  <c r="U14" i="117"/>
  <c r="AC13" i="117"/>
  <c r="U13" i="117"/>
  <c r="U12" i="117"/>
  <c r="AC11" i="117"/>
  <c r="U11" i="117"/>
  <c r="AC10" i="117"/>
  <c r="U10" i="117"/>
  <c r="AC9" i="117"/>
  <c r="U9" i="117"/>
  <c r="AC8" i="117"/>
  <c r="U8" i="117"/>
  <c r="AC7" i="117"/>
  <c r="U15" i="117" l="1"/>
  <c r="AC27" i="117"/>
  <c r="AC20" i="117"/>
  <c r="V42" i="117"/>
  <c r="U26" i="117"/>
  <c r="AC15" i="117"/>
  <c r="AC16" i="117" s="1"/>
  <c r="AA20" i="116"/>
  <c r="O54" i="116"/>
  <c r="N54" i="116"/>
  <c r="M54" i="116"/>
  <c r="L54" i="116"/>
  <c r="K54" i="116"/>
  <c r="J54" i="116"/>
  <c r="I54" i="116"/>
  <c r="H54" i="116"/>
  <c r="G54" i="116"/>
  <c r="F54" i="116"/>
  <c r="E54" i="116"/>
  <c r="D54" i="116"/>
  <c r="C54" i="116"/>
  <c r="U53" i="116"/>
  <c r="T53" i="116"/>
  <c r="S53" i="116"/>
  <c r="U52" i="116"/>
  <c r="T52" i="116"/>
  <c r="S52" i="116"/>
  <c r="V52" i="116" s="1"/>
  <c r="U51" i="116"/>
  <c r="T51" i="116"/>
  <c r="S51" i="116"/>
  <c r="U50" i="116"/>
  <c r="T50" i="116"/>
  <c r="S50" i="116"/>
  <c r="U49" i="116"/>
  <c r="T49" i="116"/>
  <c r="S49" i="116"/>
  <c r="U48" i="116"/>
  <c r="T48" i="116"/>
  <c r="S48" i="116"/>
  <c r="U47" i="116"/>
  <c r="T47" i="116"/>
  <c r="S47" i="116"/>
  <c r="U42" i="116"/>
  <c r="T42" i="116"/>
  <c r="V41" i="116"/>
  <c r="V40" i="116"/>
  <c r="V39" i="116"/>
  <c r="V38" i="116"/>
  <c r="V37" i="116"/>
  <c r="V36" i="116"/>
  <c r="V35" i="116"/>
  <c r="V34" i="116"/>
  <c r="V33" i="116"/>
  <c r="AB27" i="116"/>
  <c r="AA27" i="116"/>
  <c r="AC26" i="116"/>
  <c r="T26" i="116"/>
  <c r="S26" i="116"/>
  <c r="AC25" i="116"/>
  <c r="U25" i="116"/>
  <c r="U24" i="116"/>
  <c r="U23" i="116"/>
  <c r="AC22" i="116"/>
  <c r="U22" i="116"/>
  <c r="U21" i="116"/>
  <c r="C21" i="116"/>
  <c r="C20" i="116" s="1"/>
  <c r="AB20" i="116"/>
  <c r="U20" i="116"/>
  <c r="AC19" i="116"/>
  <c r="U19" i="116"/>
  <c r="AC18" i="116"/>
  <c r="AB15" i="116"/>
  <c r="AB16" i="116" s="1"/>
  <c r="AA15" i="116"/>
  <c r="AA16" i="116" s="1"/>
  <c r="V15" i="116"/>
  <c r="T15" i="116"/>
  <c r="S15" i="116"/>
  <c r="AC14" i="116"/>
  <c r="U14" i="116"/>
  <c r="AC13" i="116"/>
  <c r="U13" i="116"/>
  <c r="U12" i="116"/>
  <c r="AC11" i="116"/>
  <c r="U11" i="116"/>
  <c r="AC10" i="116"/>
  <c r="U10" i="116"/>
  <c r="AC9" i="116"/>
  <c r="U9" i="116"/>
  <c r="AC8" i="116"/>
  <c r="U8" i="116"/>
  <c r="AC7" i="116"/>
  <c r="V50" i="116" l="1"/>
  <c r="V47" i="116"/>
  <c r="AC27" i="116"/>
  <c r="AC20" i="116"/>
  <c r="AC15" i="116"/>
  <c r="AC16" i="116" s="1"/>
  <c r="V48" i="116"/>
  <c r="V53" i="116"/>
  <c r="V51" i="116"/>
  <c r="V49" i="116"/>
  <c r="V42" i="116"/>
  <c r="U26" i="116"/>
  <c r="U15" i="116"/>
  <c r="O54" i="115"/>
  <c r="N54" i="115"/>
  <c r="M54" i="115"/>
  <c r="L54" i="115"/>
  <c r="K54" i="115"/>
  <c r="J54" i="115"/>
  <c r="I54" i="115"/>
  <c r="H54" i="115"/>
  <c r="G54" i="115"/>
  <c r="F54" i="115"/>
  <c r="E54" i="115"/>
  <c r="D54" i="115"/>
  <c r="C54" i="115"/>
  <c r="U53" i="115"/>
  <c r="T53" i="115"/>
  <c r="S53" i="115"/>
  <c r="U52" i="115"/>
  <c r="T52" i="115"/>
  <c r="S52" i="115"/>
  <c r="U51" i="115"/>
  <c r="T51" i="115"/>
  <c r="S51" i="115"/>
  <c r="V51" i="115" s="1"/>
  <c r="U50" i="115"/>
  <c r="T50" i="115"/>
  <c r="S50" i="115"/>
  <c r="U49" i="115"/>
  <c r="T49" i="115"/>
  <c r="S49" i="115"/>
  <c r="U48" i="115"/>
  <c r="T48" i="115"/>
  <c r="S48" i="115"/>
  <c r="V48" i="115" s="1"/>
  <c r="U47" i="115"/>
  <c r="T47" i="115"/>
  <c r="S47" i="115"/>
  <c r="U42" i="115"/>
  <c r="T42" i="115"/>
  <c r="V41" i="115"/>
  <c r="V40" i="115"/>
  <c r="V39" i="115"/>
  <c r="V38" i="115"/>
  <c r="V37" i="115"/>
  <c r="V36" i="115"/>
  <c r="V35" i="115"/>
  <c r="V34" i="115"/>
  <c r="V42" i="115" s="1"/>
  <c r="V33" i="115"/>
  <c r="AB27" i="115"/>
  <c r="AA27" i="115"/>
  <c r="AC26" i="115"/>
  <c r="T26" i="115"/>
  <c r="S26" i="115"/>
  <c r="AC25" i="115"/>
  <c r="U25" i="115"/>
  <c r="U24" i="115"/>
  <c r="U23" i="115"/>
  <c r="AC22" i="115"/>
  <c r="U22" i="115"/>
  <c r="U21" i="115"/>
  <c r="C21" i="115"/>
  <c r="C20" i="115" s="1"/>
  <c r="AB20" i="115"/>
  <c r="AA20" i="115"/>
  <c r="U20" i="115"/>
  <c r="AC19" i="115"/>
  <c r="U19" i="115"/>
  <c r="AC18" i="115"/>
  <c r="AB15" i="115"/>
  <c r="AB16" i="115" s="1"/>
  <c r="AA15" i="115"/>
  <c r="AA16" i="115" s="1"/>
  <c r="V15" i="115"/>
  <c r="T15" i="115"/>
  <c r="S15" i="115"/>
  <c r="AC14" i="115"/>
  <c r="U14" i="115"/>
  <c r="AC13" i="115"/>
  <c r="U13" i="115"/>
  <c r="U12" i="115"/>
  <c r="AC11" i="115"/>
  <c r="U11" i="115"/>
  <c r="AC10" i="115"/>
  <c r="U10" i="115"/>
  <c r="AC9" i="115"/>
  <c r="U9" i="115"/>
  <c r="AC8" i="115"/>
  <c r="U8" i="115"/>
  <c r="AC7" i="115"/>
  <c r="V47" i="115" l="1"/>
  <c r="V49" i="115"/>
  <c r="V52" i="115"/>
  <c r="V50" i="115"/>
  <c r="V53" i="115"/>
  <c r="AC27" i="115"/>
  <c r="AC20" i="115"/>
  <c r="U26" i="115"/>
  <c r="U15" i="115"/>
  <c r="AC15" i="115"/>
  <c r="AC16" i="115" s="1"/>
  <c r="O54" i="114"/>
  <c r="N54" i="114"/>
  <c r="M54" i="114"/>
  <c r="L54" i="114"/>
  <c r="K54" i="114"/>
  <c r="J54" i="114"/>
  <c r="I54" i="114"/>
  <c r="H54" i="114"/>
  <c r="G54" i="114"/>
  <c r="F54" i="114"/>
  <c r="E54" i="114"/>
  <c r="D54" i="114"/>
  <c r="C54" i="114"/>
  <c r="U53" i="114"/>
  <c r="T53" i="114"/>
  <c r="S53" i="114"/>
  <c r="U52" i="114"/>
  <c r="T52" i="114"/>
  <c r="S52" i="114"/>
  <c r="V52" i="114" s="1"/>
  <c r="U51" i="114"/>
  <c r="T51" i="114"/>
  <c r="S51" i="114"/>
  <c r="U50" i="114"/>
  <c r="T50" i="114"/>
  <c r="S50" i="114"/>
  <c r="U49" i="114"/>
  <c r="T49" i="114"/>
  <c r="S49" i="114"/>
  <c r="U48" i="114"/>
  <c r="T48" i="114"/>
  <c r="S48" i="114"/>
  <c r="V48" i="114" s="1"/>
  <c r="U47" i="114"/>
  <c r="T47" i="114"/>
  <c r="S47" i="114"/>
  <c r="U42" i="114"/>
  <c r="T42" i="114"/>
  <c r="V41" i="114"/>
  <c r="V40" i="114"/>
  <c r="V39" i="114"/>
  <c r="V38" i="114"/>
  <c r="V37" i="114"/>
  <c r="V36" i="114"/>
  <c r="V35" i="114"/>
  <c r="V34" i="114"/>
  <c r="V33" i="114"/>
  <c r="AB27" i="114"/>
  <c r="AA27" i="114"/>
  <c r="AC26" i="114"/>
  <c r="T26" i="114"/>
  <c r="S26" i="114"/>
  <c r="AC25" i="114"/>
  <c r="U25" i="114"/>
  <c r="U24" i="114"/>
  <c r="U23" i="114"/>
  <c r="AC22" i="114"/>
  <c r="U22" i="114"/>
  <c r="U21" i="114"/>
  <c r="C21" i="114"/>
  <c r="C20" i="114" s="1"/>
  <c r="AB20" i="114"/>
  <c r="AA20" i="114"/>
  <c r="U20" i="114"/>
  <c r="AC19" i="114"/>
  <c r="U19" i="114"/>
  <c r="AC18" i="114"/>
  <c r="AB15" i="114"/>
  <c r="AA15" i="114"/>
  <c r="AA16" i="114" s="1"/>
  <c r="V15" i="114"/>
  <c r="T15" i="114"/>
  <c r="S15" i="114"/>
  <c r="AC14" i="114"/>
  <c r="U14" i="114"/>
  <c r="AC13" i="114"/>
  <c r="U13" i="114"/>
  <c r="U12" i="114"/>
  <c r="AC11" i="114"/>
  <c r="U11" i="114"/>
  <c r="AC10" i="114"/>
  <c r="U10" i="114"/>
  <c r="AC9" i="114"/>
  <c r="U9" i="114"/>
  <c r="AC8" i="114"/>
  <c r="U8" i="114"/>
  <c r="AC7" i="114"/>
  <c r="V47" i="114" l="1"/>
  <c r="V53" i="114"/>
  <c r="V51" i="114"/>
  <c r="V49" i="114"/>
  <c r="V50" i="114"/>
  <c r="AC27" i="114"/>
  <c r="AC20" i="114"/>
  <c r="AC15" i="114"/>
  <c r="AC16" i="114" s="1"/>
  <c r="AB16" i="114"/>
  <c r="V42" i="114"/>
  <c r="U26" i="114"/>
  <c r="U15" i="114"/>
  <c r="O54" i="113"/>
  <c r="N54" i="113"/>
  <c r="M54" i="113"/>
  <c r="L54" i="113"/>
  <c r="K54" i="113"/>
  <c r="J54" i="113"/>
  <c r="I54" i="113"/>
  <c r="H54" i="113"/>
  <c r="G54" i="113"/>
  <c r="F54" i="113"/>
  <c r="E54" i="113"/>
  <c r="D54" i="113"/>
  <c r="C54" i="113"/>
  <c r="U53" i="113"/>
  <c r="T53" i="113"/>
  <c r="S53" i="113"/>
  <c r="V53" i="113" s="1"/>
  <c r="U52" i="113"/>
  <c r="T52" i="113"/>
  <c r="S52" i="113"/>
  <c r="U51" i="113"/>
  <c r="T51" i="113"/>
  <c r="S51" i="113"/>
  <c r="V51" i="113" s="1"/>
  <c r="U50" i="113"/>
  <c r="T50" i="113"/>
  <c r="S50" i="113"/>
  <c r="U49" i="113"/>
  <c r="T49" i="113"/>
  <c r="S49" i="113"/>
  <c r="U48" i="113"/>
  <c r="T48" i="113"/>
  <c r="S48" i="113"/>
  <c r="U47" i="113"/>
  <c r="T47" i="113"/>
  <c r="S47" i="113"/>
  <c r="U42" i="113"/>
  <c r="T42" i="113"/>
  <c r="V41" i="113"/>
  <c r="V40" i="113"/>
  <c r="V39" i="113"/>
  <c r="V38" i="113"/>
  <c r="V37" i="113"/>
  <c r="V36" i="113"/>
  <c r="V35" i="113"/>
  <c r="V34" i="113"/>
  <c r="V33" i="113"/>
  <c r="AB27" i="113"/>
  <c r="AA27" i="113"/>
  <c r="AC26" i="113"/>
  <c r="T26" i="113"/>
  <c r="S26" i="113"/>
  <c r="AC25" i="113"/>
  <c r="U25" i="113"/>
  <c r="U24" i="113"/>
  <c r="U23" i="113"/>
  <c r="AC22" i="113"/>
  <c r="U22" i="113"/>
  <c r="U21" i="113"/>
  <c r="C21" i="113"/>
  <c r="C20" i="113" s="1"/>
  <c r="AB20" i="113"/>
  <c r="AA20" i="113"/>
  <c r="U20" i="113"/>
  <c r="AC19" i="113"/>
  <c r="U19" i="113"/>
  <c r="AC18" i="113"/>
  <c r="AB15" i="113"/>
  <c r="AB16" i="113" s="1"/>
  <c r="AA15" i="113"/>
  <c r="AA16" i="113" s="1"/>
  <c r="V15" i="113"/>
  <c r="T15" i="113"/>
  <c r="S15" i="113"/>
  <c r="AC14" i="113"/>
  <c r="U14" i="113"/>
  <c r="AC13" i="113"/>
  <c r="U13" i="113"/>
  <c r="U12" i="113"/>
  <c r="AC11" i="113"/>
  <c r="U11" i="113"/>
  <c r="AC10" i="113"/>
  <c r="U10" i="113"/>
  <c r="AC9" i="113"/>
  <c r="U9" i="113"/>
  <c r="AC8" i="113"/>
  <c r="U8" i="113"/>
  <c r="AC7" i="113"/>
  <c r="V50" i="113" l="1"/>
  <c r="V48" i="113"/>
  <c r="V47" i="113"/>
  <c r="U15" i="113"/>
  <c r="U26" i="113"/>
  <c r="AC27" i="113"/>
  <c r="AC20" i="113"/>
  <c r="V42" i="113"/>
  <c r="V49" i="113"/>
  <c r="V52" i="113"/>
  <c r="AC15" i="113"/>
  <c r="AC16" i="113" s="1"/>
  <c r="C54" i="112"/>
  <c r="U24" i="112" l="1"/>
  <c r="O54" i="112" l="1"/>
  <c r="N54" i="112"/>
  <c r="M54" i="112"/>
  <c r="L54" i="112"/>
  <c r="K54" i="112"/>
  <c r="J54" i="112"/>
  <c r="I54" i="112"/>
  <c r="H54" i="112"/>
  <c r="G54" i="112"/>
  <c r="F54" i="112"/>
  <c r="E54" i="112"/>
  <c r="D54" i="112"/>
  <c r="U53" i="112"/>
  <c r="T53" i="112"/>
  <c r="S53" i="112"/>
  <c r="V53" i="112" s="1"/>
  <c r="U52" i="112"/>
  <c r="T52" i="112"/>
  <c r="S52" i="112"/>
  <c r="U51" i="112"/>
  <c r="T51" i="112"/>
  <c r="S51" i="112"/>
  <c r="V51" i="112" s="1"/>
  <c r="V50" i="112"/>
  <c r="U50" i="112"/>
  <c r="T50" i="112"/>
  <c r="S50" i="112"/>
  <c r="U49" i="112"/>
  <c r="T49" i="112"/>
  <c r="S49" i="112"/>
  <c r="V49" i="112" s="1"/>
  <c r="U48" i="112"/>
  <c r="T48" i="112"/>
  <c r="S48" i="112"/>
  <c r="U47" i="112"/>
  <c r="T47" i="112"/>
  <c r="S47" i="112"/>
  <c r="U42" i="112"/>
  <c r="T42" i="112"/>
  <c r="V41" i="112"/>
  <c r="V40" i="112"/>
  <c r="V39" i="112"/>
  <c r="V38" i="112"/>
  <c r="V37" i="112"/>
  <c r="V36" i="112"/>
  <c r="V35" i="112"/>
  <c r="V34" i="112"/>
  <c r="V33" i="112"/>
  <c r="AB27" i="112"/>
  <c r="AA27" i="112"/>
  <c r="AC26" i="112"/>
  <c r="T26" i="112"/>
  <c r="S26" i="112"/>
  <c r="AC25" i="112"/>
  <c r="U25" i="112"/>
  <c r="U23" i="112"/>
  <c r="AC22" i="112"/>
  <c r="U22" i="112"/>
  <c r="U21" i="112"/>
  <c r="C21" i="112"/>
  <c r="C20" i="112" s="1"/>
  <c r="AB20" i="112"/>
  <c r="AA20" i="112"/>
  <c r="U20" i="112"/>
  <c r="AC19" i="112"/>
  <c r="U19" i="112"/>
  <c r="AC18" i="112"/>
  <c r="AB15" i="112"/>
  <c r="AB16" i="112" s="1"/>
  <c r="AA15" i="112"/>
  <c r="AA16" i="112" s="1"/>
  <c r="V15" i="112"/>
  <c r="T15" i="112"/>
  <c r="S15" i="112"/>
  <c r="AC14" i="112"/>
  <c r="U14" i="112"/>
  <c r="AC13" i="112"/>
  <c r="U13" i="112"/>
  <c r="U12" i="112"/>
  <c r="AC11" i="112"/>
  <c r="U11" i="112"/>
  <c r="AC10" i="112"/>
  <c r="U10" i="112"/>
  <c r="AC9" i="112"/>
  <c r="U9" i="112"/>
  <c r="AC8" i="112"/>
  <c r="U8" i="112"/>
  <c r="AC7" i="112"/>
  <c r="V48" i="112" l="1"/>
  <c r="V52" i="112"/>
  <c r="AC27" i="112"/>
  <c r="AC20" i="112"/>
  <c r="V47" i="112"/>
  <c r="V42" i="112"/>
  <c r="U26" i="112"/>
  <c r="U15" i="112"/>
  <c r="AC15" i="112"/>
  <c r="AC16" i="112" s="1"/>
  <c r="U8" i="111"/>
  <c r="U9" i="111"/>
  <c r="U10" i="111"/>
  <c r="U11" i="111"/>
  <c r="U12" i="111"/>
  <c r="U13" i="111"/>
  <c r="U15" i="111" s="1"/>
  <c r="U14" i="111"/>
  <c r="S15" i="111"/>
  <c r="T15" i="111"/>
  <c r="V15" i="111"/>
  <c r="U19" i="111"/>
  <c r="U20" i="111"/>
  <c r="U21" i="111"/>
  <c r="U26" i="111" s="1"/>
  <c r="U22" i="111"/>
  <c r="U23" i="111"/>
  <c r="U24" i="111"/>
  <c r="U25" i="111"/>
  <c r="S26" i="111"/>
  <c r="T26" i="111"/>
  <c r="V33" i="111"/>
  <c r="V34" i="111"/>
  <c r="V35" i="111"/>
  <c r="V36" i="111"/>
  <c r="V37" i="111"/>
  <c r="V38" i="111"/>
  <c r="V39" i="111"/>
  <c r="V40" i="111"/>
  <c r="V41" i="111"/>
  <c r="T42" i="111"/>
  <c r="U42" i="111"/>
  <c r="V42" i="111"/>
  <c r="S47" i="111"/>
  <c r="T47" i="111"/>
  <c r="U47" i="111"/>
  <c r="S48" i="111"/>
  <c r="V48" i="111" s="1"/>
  <c r="T48" i="111"/>
  <c r="U48" i="111"/>
  <c r="S49" i="111"/>
  <c r="V49" i="111" s="1"/>
  <c r="T49" i="111"/>
  <c r="U49" i="111"/>
  <c r="S50" i="111"/>
  <c r="T50" i="111"/>
  <c r="U50" i="111"/>
  <c r="S51" i="111"/>
  <c r="T51" i="111"/>
  <c r="U51" i="111"/>
  <c r="S52" i="111"/>
  <c r="V52" i="111" s="1"/>
  <c r="T52" i="111"/>
  <c r="U52" i="111"/>
  <c r="S53" i="111"/>
  <c r="V53" i="111" s="1"/>
  <c r="T53" i="111"/>
  <c r="U53" i="111"/>
  <c r="AC7" i="111"/>
  <c r="AC8" i="111"/>
  <c r="AC9" i="111"/>
  <c r="AC10" i="111"/>
  <c r="AC11" i="111"/>
  <c r="O54" i="111"/>
  <c r="N54" i="111"/>
  <c r="M54" i="111"/>
  <c r="L54" i="111"/>
  <c r="K54" i="111"/>
  <c r="J54" i="111"/>
  <c r="I54" i="111"/>
  <c r="H54" i="111"/>
  <c r="G54" i="111"/>
  <c r="F54" i="111"/>
  <c r="E54" i="111"/>
  <c r="D54" i="111"/>
  <c r="C54" i="111"/>
  <c r="AB27" i="111"/>
  <c r="AA27" i="111"/>
  <c r="AC26" i="111"/>
  <c r="AC25" i="111"/>
  <c r="AC22" i="111"/>
  <c r="C21" i="111"/>
  <c r="C20" i="111" s="1"/>
  <c r="AB20" i="111"/>
  <c r="AA20" i="111"/>
  <c r="AC19" i="111"/>
  <c r="AC18" i="111"/>
  <c r="AB15" i="111"/>
  <c r="AB16" i="111" s="1"/>
  <c r="AA15" i="111"/>
  <c r="AA16" i="111" s="1"/>
  <c r="AC14" i="111"/>
  <c r="AC13" i="111"/>
  <c r="V51" i="111" l="1"/>
  <c r="V50" i="111"/>
  <c r="V47" i="111"/>
  <c r="AC27" i="111"/>
  <c r="AC20" i="111"/>
  <c r="AC15" i="111"/>
  <c r="AC16" i="111" s="1"/>
  <c r="V15" i="110"/>
  <c r="V33" i="110"/>
  <c r="V34" i="110"/>
  <c r="V42" i="110" s="1"/>
  <c r="V35" i="110"/>
  <c r="V36" i="110"/>
  <c r="V37" i="110"/>
  <c r="V38" i="110"/>
  <c r="V39" i="110"/>
  <c r="V40" i="110"/>
  <c r="V41" i="110"/>
  <c r="V47" i="110"/>
  <c r="V48" i="110"/>
  <c r="V49" i="110"/>
  <c r="V50" i="110"/>
  <c r="V51" i="110"/>
  <c r="V52" i="110"/>
  <c r="V53" i="110"/>
  <c r="AC7" i="110"/>
  <c r="AC8" i="110"/>
  <c r="AC9" i="110"/>
  <c r="AC10" i="110"/>
  <c r="AC11" i="110"/>
  <c r="U8" i="110"/>
  <c r="U9" i="110"/>
  <c r="U10" i="110"/>
  <c r="U11" i="110"/>
  <c r="U12" i="110"/>
  <c r="U13" i="110"/>
  <c r="U14" i="110"/>
  <c r="S15" i="110"/>
  <c r="T15" i="110"/>
  <c r="U15" i="110"/>
  <c r="U19" i="110"/>
  <c r="U20" i="110"/>
  <c r="U21" i="110"/>
  <c r="U22" i="110"/>
  <c r="U23" i="110"/>
  <c r="U24" i="110"/>
  <c r="U25" i="110"/>
  <c r="S26" i="110"/>
  <c r="T26" i="110"/>
  <c r="U26" i="110"/>
  <c r="T42" i="110"/>
  <c r="U42" i="110"/>
  <c r="S47" i="110"/>
  <c r="T47" i="110"/>
  <c r="U47" i="110"/>
  <c r="S48" i="110"/>
  <c r="T48" i="110"/>
  <c r="U48" i="110"/>
  <c r="S49" i="110"/>
  <c r="T49" i="110"/>
  <c r="U49" i="110"/>
  <c r="S50" i="110"/>
  <c r="T50" i="110"/>
  <c r="U50" i="110"/>
  <c r="S51" i="110"/>
  <c r="T51" i="110"/>
  <c r="U51" i="110"/>
  <c r="S52" i="110"/>
  <c r="T52" i="110"/>
  <c r="U52" i="110"/>
  <c r="S53" i="110"/>
  <c r="T53" i="110"/>
  <c r="U53" i="110"/>
  <c r="O54" i="110" l="1"/>
  <c r="N54" i="110"/>
  <c r="M54" i="110"/>
  <c r="L54" i="110"/>
  <c r="K54" i="110"/>
  <c r="J54" i="110"/>
  <c r="I54" i="110"/>
  <c r="H54" i="110"/>
  <c r="G54" i="110"/>
  <c r="F54" i="110"/>
  <c r="E54" i="110"/>
  <c r="D54" i="110"/>
  <c r="C54" i="110"/>
  <c r="AB27" i="110"/>
  <c r="AA27" i="110"/>
  <c r="AC26" i="110"/>
  <c r="AC25" i="110"/>
  <c r="AC22" i="110"/>
  <c r="C21" i="110"/>
  <c r="C20" i="110" s="1"/>
  <c r="AB20" i="110"/>
  <c r="AA20" i="110"/>
  <c r="AC19" i="110"/>
  <c r="AC18" i="110"/>
  <c r="AB15" i="110"/>
  <c r="AB16" i="110" s="1"/>
  <c r="AA15" i="110"/>
  <c r="AA16" i="110" s="1"/>
  <c r="AC14" i="110"/>
  <c r="AC13" i="110"/>
  <c r="AC27" i="110" l="1"/>
  <c r="AC20" i="110"/>
  <c r="AC15" i="110"/>
  <c r="AC16" i="110" s="1"/>
  <c r="O54" i="109"/>
  <c r="N54" i="109"/>
  <c r="M54" i="109"/>
  <c r="L54" i="109"/>
  <c r="K54" i="109"/>
  <c r="J54" i="109"/>
  <c r="I54" i="109"/>
  <c r="H54" i="109"/>
  <c r="G54" i="109"/>
  <c r="F54" i="109"/>
  <c r="E54" i="109"/>
  <c r="D54" i="109"/>
  <c r="C54" i="109"/>
  <c r="U53" i="109"/>
  <c r="T53" i="109"/>
  <c r="S53" i="109"/>
  <c r="V53" i="109" s="1"/>
  <c r="U52" i="109"/>
  <c r="T52" i="109"/>
  <c r="S52" i="109"/>
  <c r="V52" i="109" s="1"/>
  <c r="U51" i="109"/>
  <c r="T51" i="109"/>
  <c r="S51" i="109"/>
  <c r="U50" i="109"/>
  <c r="T50" i="109"/>
  <c r="S50" i="109"/>
  <c r="U49" i="109"/>
  <c r="T49" i="109"/>
  <c r="S49" i="109"/>
  <c r="V49" i="109" s="1"/>
  <c r="U48" i="109"/>
  <c r="T48" i="109"/>
  <c r="S48" i="109"/>
  <c r="U47" i="109"/>
  <c r="T47" i="109"/>
  <c r="S47" i="109"/>
  <c r="V47" i="109" s="1"/>
  <c r="U42" i="109"/>
  <c r="T42" i="109"/>
  <c r="V41" i="109"/>
  <c r="V40" i="109"/>
  <c r="V39" i="109"/>
  <c r="V38" i="109"/>
  <c r="V37" i="109"/>
  <c r="V36" i="109"/>
  <c r="V35" i="109"/>
  <c r="V34" i="109"/>
  <c r="V33" i="109"/>
  <c r="AB27" i="109"/>
  <c r="AA27" i="109"/>
  <c r="AC26" i="109"/>
  <c r="T26" i="109"/>
  <c r="S26" i="109"/>
  <c r="AC25" i="109"/>
  <c r="U25" i="109"/>
  <c r="U24" i="109"/>
  <c r="U23" i="109"/>
  <c r="AC22" i="109"/>
  <c r="U22" i="109"/>
  <c r="U21" i="109"/>
  <c r="C21" i="109"/>
  <c r="C20" i="109" s="1"/>
  <c r="AB20" i="109"/>
  <c r="AA20" i="109"/>
  <c r="U20" i="109"/>
  <c r="AC19" i="109"/>
  <c r="U19" i="109"/>
  <c r="AC18" i="109"/>
  <c r="AB15" i="109"/>
  <c r="AB16" i="109" s="1"/>
  <c r="AA15" i="109"/>
  <c r="AA16" i="109" s="1"/>
  <c r="V15" i="109"/>
  <c r="T15" i="109"/>
  <c r="S15" i="109"/>
  <c r="AC14" i="109"/>
  <c r="U14" i="109"/>
  <c r="AC13" i="109"/>
  <c r="U13" i="109"/>
  <c r="U12" i="109"/>
  <c r="AC11" i="109"/>
  <c r="U11" i="109"/>
  <c r="AC10" i="109"/>
  <c r="U10" i="109"/>
  <c r="AC9" i="109"/>
  <c r="U9" i="109"/>
  <c r="AC8" i="109"/>
  <c r="U8" i="109"/>
  <c r="AC7" i="109"/>
  <c r="V51" i="109" l="1"/>
  <c r="V50" i="109"/>
  <c r="AC27" i="109"/>
  <c r="AC20" i="109"/>
  <c r="V42" i="109"/>
  <c r="U26" i="109"/>
  <c r="U15" i="109"/>
  <c r="V48" i="109"/>
  <c r="AC15" i="109"/>
  <c r="AC16" i="109" s="1"/>
  <c r="O54" i="108"/>
  <c r="N54" i="108"/>
  <c r="M54" i="108"/>
  <c r="L54" i="108"/>
  <c r="K54" i="108"/>
  <c r="J54" i="108"/>
  <c r="I54" i="108"/>
  <c r="H54" i="108"/>
  <c r="G54" i="108"/>
  <c r="F54" i="108"/>
  <c r="E54" i="108"/>
  <c r="D54" i="108"/>
  <c r="C54" i="108"/>
  <c r="U53" i="108"/>
  <c r="T53" i="108"/>
  <c r="S53" i="108"/>
  <c r="U52" i="108"/>
  <c r="T52" i="108"/>
  <c r="S52" i="108"/>
  <c r="V52" i="108" s="1"/>
  <c r="U51" i="108"/>
  <c r="T51" i="108"/>
  <c r="S51" i="108"/>
  <c r="V51" i="108" s="1"/>
  <c r="U50" i="108"/>
  <c r="T50" i="108"/>
  <c r="S50" i="108"/>
  <c r="U49" i="108"/>
  <c r="T49" i="108"/>
  <c r="S49" i="108"/>
  <c r="V49" i="108" s="1"/>
  <c r="U48" i="108"/>
  <c r="T48" i="108"/>
  <c r="S48" i="108"/>
  <c r="V48" i="108" s="1"/>
  <c r="U47" i="108"/>
  <c r="T47" i="108"/>
  <c r="S47" i="108"/>
  <c r="V47" i="108" s="1"/>
  <c r="U42" i="108"/>
  <c r="T42" i="108"/>
  <c r="V41" i="108"/>
  <c r="V40" i="108"/>
  <c r="V39" i="108"/>
  <c r="V38" i="108"/>
  <c r="V37" i="108"/>
  <c r="V36" i="108"/>
  <c r="V35" i="108"/>
  <c r="V34" i="108"/>
  <c r="V42" i="108" s="1"/>
  <c r="V33" i="108"/>
  <c r="AB27" i="108"/>
  <c r="AA27" i="108"/>
  <c r="AC26" i="108"/>
  <c r="T26" i="108"/>
  <c r="S26" i="108"/>
  <c r="AC25" i="108"/>
  <c r="U25" i="108"/>
  <c r="U24" i="108"/>
  <c r="U23" i="108"/>
  <c r="AC22" i="108"/>
  <c r="U22" i="108"/>
  <c r="U21" i="108"/>
  <c r="C21" i="108"/>
  <c r="C20" i="108" s="1"/>
  <c r="AB20" i="108"/>
  <c r="AA20" i="108"/>
  <c r="U20" i="108"/>
  <c r="AC19" i="108"/>
  <c r="U19" i="108"/>
  <c r="AC18" i="108"/>
  <c r="AB15" i="108"/>
  <c r="AB16" i="108" s="1"/>
  <c r="AA15" i="108"/>
  <c r="AA16" i="108" s="1"/>
  <c r="V15" i="108"/>
  <c r="T15" i="108"/>
  <c r="S15" i="108"/>
  <c r="AC14" i="108"/>
  <c r="U14" i="108"/>
  <c r="AC13" i="108"/>
  <c r="U13" i="108"/>
  <c r="U12" i="108"/>
  <c r="AC11" i="108"/>
  <c r="U11" i="108"/>
  <c r="AC10" i="108"/>
  <c r="U10" i="108"/>
  <c r="AC9" i="108"/>
  <c r="U9" i="108"/>
  <c r="AC8" i="108"/>
  <c r="U8" i="108"/>
  <c r="AC7" i="108"/>
  <c r="V53" i="108" l="1"/>
  <c r="U15" i="108"/>
  <c r="AC20" i="108"/>
  <c r="AC27" i="108"/>
  <c r="U26" i="108"/>
  <c r="V50" i="108"/>
  <c r="AC15" i="108"/>
  <c r="AC16" i="108" s="1"/>
</calcChain>
</file>

<file path=xl/sharedStrings.xml><?xml version="1.0" encoding="utf-8"?>
<sst xmlns="http://schemas.openxmlformats.org/spreadsheetml/2006/main" count="3868" uniqueCount="460">
  <si>
    <t>COMMODITIES</t>
  </si>
  <si>
    <t>TOTAL TONS</t>
  </si>
  <si>
    <t>TOTAL TONNAGES (DISCHARGE AND LOADINGS)</t>
  </si>
  <si>
    <t>CONVENTIONAL PERFORMANCE</t>
  </si>
  <si>
    <t>THIS WEEK</t>
  </si>
  <si>
    <t>PREVIOUS WEEK</t>
  </si>
  <si>
    <t>VARIANCE</t>
  </si>
  <si>
    <t>BLK COAL</t>
  </si>
  <si>
    <t>DATES</t>
  </si>
  <si>
    <t>IMPORTS</t>
  </si>
  <si>
    <t>EXPORTS</t>
  </si>
  <si>
    <t>G. TOTALS</t>
  </si>
  <si>
    <t>GANGS</t>
  </si>
  <si>
    <t>SHIPS</t>
  </si>
  <si>
    <t>TOTAL SHIPS WORKED</t>
  </si>
  <si>
    <t>BLK CLINKER</t>
  </si>
  <si>
    <t>WAITERS  SHIPS AS PER TODAY</t>
  </si>
  <si>
    <t>BLK ILLUMINITE</t>
  </si>
  <si>
    <t>WAITERS FOR CONVE. TODAY</t>
  </si>
  <si>
    <t>EXPECTED IN 14 DAYS</t>
  </si>
  <si>
    <t>OTHERS EXPECTED (COASTERS)</t>
  </si>
  <si>
    <t>TONNAGES</t>
  </si>
  <si>
    <t>TOTAL IMPORTS</t>
  </si>
  <si>
    <t>PROJECT CARGO</t>
  </si>
  <si>
    <t>TOTAL EXPORTS</t>
  </si>
  <si>
    <t>BLK WHEAT</t>
  </si>
  <si>
    <t>TOTALS</t>
  </si>
  <si>
    <t xml:space="preserve">G.TOTALS </t>
  </si>
  <si>
    <t>CNERS</t>
  </si>
  <si>
    <t>AVAREGE PER DAY</t>
  </si>
  <si>
    <t>GEN CARGO &amp; OTHERS</t>
  </si>
  <si>
    <t xml:space="preserve">                       </t>
  </si>
  <si>
    <t>TOTAL TRUCKS IN AND OUT</t>
  </si>
  <si>
    <t>MOTOR VEHICLES</t>
  </si>
  <si>
    <t>DATE</t>
  </si>
  <si>
    <t>TRUCKS IN</t>
  </si>
  <si>
    <t>TRUCKS OUT</t>
  </si>
  <si>
    <t>DEILVERIES</t>
  </si>
  <si>
    <t>BY ROAD</t>
  </si>
  <si>
    <t>STEEL</t>
  </si>
  <si>
    <t>BY CONVEYOR</t>
  </si>
  <si>
    <t>AVERAGE PER DAY</t>
  </si>
  <si>
    <t>TOTAL (IN TONS)</t>
  </si>
  <si>
    <t>TOTAL</t>
  </si>
  <si>
    <t>BALANCES</t>
  </si>
  <si>
    <t>YARD</t>
  </si>
  <si>
    <t>TOTALS (IN TONS)</t>
  </si>
  <si>
    <t>FORECAST FOR THE NEXT 14 DAYS</t>
  </si>
  <si>
    <t>NOTE: THE TRUCKS DOES NOT INCLUDES CLINKER, COAL AND CNERS ITS ONLY FOR GEN CARGO.</t>
  </si>
  <si>
    <t>TOTAL LANDED UNITS</t>
  </si>
  <si>
    <t>UNITS DELIVERED AT G SECTION</t>
  </si>
  <si>
    <t>BALANCE UNITS AT G SECTION</t>
  </si>
  <si>
    <t>UNITS DELIVERED ON DIRECT RELEASE</t>
  </si>
  <si>
    <t>BALANCE OF UNITS ON DIRECT</t>
  </si>
  <si>
    <t>UNITS PLACED FOR TRANSHIPMENT</t>
  </si>
  <si>
    <t>TOTAL DELIVERIES</t>
  </si>
  <si>
    <t>DAY</t>
  </si>
  <si>
    <t>WEEKLY CONTAINER REPORT</t>
  </si>
  <si>
    <t>TARGET TEU</t>
  </si>
  <si>
    <t>REMARKS</t>
  </si>
  <si>
    <t>DISCHARGED</t>
  </si>
  <si>
    <t>LOADED</t>
  </si>
  <si>
    <t>TOTAL TEUS</t>
  </si>
  <si>
    <t>FULL</t>
  </si>
  <si>
    <t>EMPTY</t>
  </si>
  <si>
    <t>20FT</t>
  </si>
  <si>
    <t>40FT</t>
  </si>
  <si>
    <t>UNITS</t>
  </si>
  <si>
    <t>TEUS</t>
  </si>
  <si>
    <t>D-TEUS</t>
  </si>
  <si>
    <t>L-TEUS</t>
  </si>
  <si>
    <t>T-UNITS</t>
  </si>
  <si>
    <t>T-TEUS</t>
  </si>
  <si>
    <t>Below Target</t>
  </si>
  <si>
    <t>LIVESTOCK</t>
  </si>
  <si>
    <t>UNITS TRANSHIPPED</t>
  </si>
  <si>
    <t>UNITS PLACEC FOR EXPORT</t>
  </si>
  <si>
    <t>UNITS EXPORTED</t>
  </si>
  <si>
    <t>Above Target</t>
  </si>
  <si>
    <t>BLK FERT.</t>
  </si>
  <si>
    <t xml:space="preserve">               </t>
  </si>
  <si>
    <t>BLK  SEA SALT</t>
  </si>
  <si>
    <t>BLK GYPSUM</t>
  </si>
  <si>
    <t>CCO WEEKLY REPORT FOR THE WEEK FROM  31ST DECEMBER - 6TH JANUARY 2021</t>
  </si>
  <si>
    <r>
      <t xml:space="preserve"> 2034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1780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>254</t>
    </r>
    <r>
      <rPr>
        <b/>
        <sz val="11"/>
        <rFont val="Arial Narrow"/>
        <family val="2"/>
      </rPr>
      <t>)</t>
    </r>
  </si>
  <si>
    <t>31ST DECEMBER 2020</t>
  </si>
  <si>
    <t>1ST JANUARY 2021</t>
  </si>
  <si>
    <t>2ND JANUARY 2021</t>
  </si>
  <si>
    <t>3RD JANUARY 2021</t>
  </si>
  <si>
    <t>4TH JANUARY 2021</t>
  </si>
  <si>
    <t>5TH JANUARY 2021</t>
  </si>
  <si>
    <t>6TH JANUARY 2021</t>
  </si>
  <si>
    <t>CCO WEEKLY PERFORMANCE REPORT PER DAY FROM 31ST DEC. - 6TH JANUARY 2021</t>
  </si>
  <si>
    <t>12/31/202</t>
  </si>
  <si>
    <t>M/CARS PERFOMANCE REPORT AS FROM 31ST DECEMBER - 6TH JANUARY 2021</t>
  </si>
  <si>
    <t>CONVENTIONAL CARGO WEEKLY PERFOMANCE REPORT  AS FROM 31ST DECEMBER - 6TH JANUARY  2021</t>
  </si>
  <si>
    <t>CCO WEEKLY REPORT FOR THE WEEK FROM 7TH - 13TH JANUARY 2021</t>
  </si>
  <si>
    <t>7TH JANUARY 2021</t>
  </si>
  <si>
    <t>8TH JANUARY 2021</t>
  </si>
  <si>
    <t>9TH JANUARY 2021</t>
  </si>
  <si>
    <t>10TH JANUARY 2021</t>
  </si>
  <si>
    <t>11TH JANUARY 2021</t>
  </si>
  <si>
    <t>12TH JANUARY 2021</t>
  </si>
  <si>
    <t>13TH JANUARY 2021</t>
  </si>
  <si>
    <t>CCO WEEKLY PERFORMANCE REPORT PER DAY FROM 7TH - 13TH JANUARY 2021</t>
  </si>
  <si>
    <t>M/CARS PERFOMANCE REPORT AS FROM 7TH - 13TH JANUARY 2021</t>
  </si>
  <si>
    <t>CONVENTIONAL CARGO WEEKLY PERFOMANCE REPORT  AS FROM 7TH - 13TH JANUARY  2021</t>
  </si>
  <si>
    <r>
      <t xml:space="preserve"> 0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0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>0</t>
    </r>
    <r>
      <rPr>
        <b/>
        <sz val="11"/>
        <rFont val="Arial Narrow"/>
        <family val="2"/>
      </rPr>
      <t>)</t>
    </r>
  </si>
  <si>
    <t>CCO WEEKLY REPORT FOR THE WEEK FROM 14TH - 20TH JANUARY 2021</t>
  </si>
  <si>
    <t>14TH JANUARY 2021</t>
  </si>
  <si>
    <t>15TH JANUARY 2021</t>
  </si>
  <si>
    <t>16TH JANUARY 2021</t>
  </si>
  <si>
    <t>17TH JANUARY 2021</t>
  </si>
  <si>
    <t>18TH JANUARY 2021</t>
  </si>
  <si>
    <t>19TH JANUARY 2021</t>
  </si>
  <si>
    <t>20TH JANUARY 2021</t>
  </si>
  <si>
    <t>CCO WEEKLY PERFORMANCE REPORT PER DAY FROM 14TH - 20TH JANUARY 2021</t>
  </si>
  <si>
    <t>M/CARS PERFOMANCE REPORT AS FROM 14TH - 20TH JANUARY 2021</t>
  </si>
  <si>
    <t>CONVENTIONAL CARGO WEEKLY PERFOMANCE REPORT  AS FROM 14TH - 20TH JANUARY  2021</t>
  </si>
  <si>
    <t>BLK RUTILE</t>
  </si>
  <si>
    <r>
      <t xml:space="preserve"> 504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415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>89</t>
    </r>
    <r>
      <rPr>
        <b/>
        <sz val="11"/>
        <rFont val="Arial Narrow"/>
        <family val="2"/>
      </rPr>
      <t>)</t>
    </r>
  </si>
  <si>
    <t>CCO WEEKLY REPORT FOR THE WEEK FROM 21ST - 27TH JANUARY 2021</t>
  </si>
  <si>
    <r>
      <t xml:space="preserve"> 2260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2066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>194</t>
    </r>
    <r>
      <rPr>
        <b/>
        <sz val="11"/>
        <rFont val="Arial Narrow"/>
        <family val="2"/>
      </rPr>
      <t>)</t>
    </r>
  </si>
  <si>
    <t>21ST JANUARY 2021</t>
  </si>
  <si>
    <t>22ND JANUARY 2021</t>
  </si>
  <si>
    <t>23RD JANUARY 2021</t>
  </si>
  <si>
    <t>24TH JANUARY 2021</t>
  </si>
  <si>
    <t>25TH JANUARY 2021</t>
  </si>
  <si>
    <t>26TH JANUARY 2021</t>
  </si>
  <si>
    <t>27TH JANUARY 2021</t>
  </si>
  <si>
    <t>CCO WEEKLY PERFORMANCE REPORT PER DAY FROM 21ST - 27TH JANUARY 2021</t>
  </si>
  <si>
    <t>M/CARS PERFOMANCE REPORT AS FROM 21ST - 27TH JANUARY 2021</t>
  </si>
  <si>
    <t>CONVENTIONAL CARGO WEEKLY PERFOMANCE REPORT  AS FROM 21ST - 27TH JANUARY  2021</t>
  </si>
  <si>
    <t>CCO WEEKLY REPORT FOR THE WEEK FROM 28TH JANUARY - 3RD FEBRUARY 2021</t>
  </si>
  <si>
    <t>BLK GYPSIUM</t>
  </si>
  <si>
    <t>CCO WEEKLY PERFORMANCE REPORT PER DAY FROM 28TH JAN -3RD FEBRUARY 2021</t>
  </si>
  <si>
    <t>M/CARS PERFOMANCE REPORT AS FROM 28TH JAN  - 3RD FEBRUARY 2021</t>
  </si>
  <si>
    <t>28TH JANUARY 2021</t>
  </si>
  <si>
    <t>1ST FEBRUARY 2021</t>
  </si>
  <si>
    <t>2ND FEBRUARY 2021</t>
  </si>
  <si>
    <t>3RD FEBRUARY 2021</t>
  </si>
  <si>
    <t>31ST JANUARY 2021</t>
  </si>
  <si>
    <t>30TH JANUARY 2021</t>
  </si>
  <si>
    <t>29TH JANUARY 2021</t>
  </si>
  <si>
    <t>CONVENTIONAL CARGO WEEKLY PERFOMANCE REPORT  AS FROM 28TH JANUARY - 3RD FEBRUARY  2021</t>
  </si>
  <si>
    <r>
      <t xml:space="preserve"> 2318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2280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>30</t>
    </r>
    <r>
      <rPr>
        <b/>
        <sz val="11"/>
        <rFont val="Arial Narrow"/>
        <family val="2"/>
      </rPr>
      <t>)</t>
    </r>
  </si>
  <si>
    <t>CCO WEEKLY REPORT FOR THE WEEK FROM 4TH - 10TH FEBRUARY 2021</t>
  </si>
  <si>
    <t>BLK SODA ASH</t>
  </si>
  <si>
    <r>
      <t xml:space="preserve">  1329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1009</t>
    </r>
    <r>
      <rPr>
        <b/>
        <sz val="11"/>
        <rFont val="Arial Narrow"/>
        <family val="2"/>
      </rPr>
      <t xml:space="preserve"> TRUCKS =320)</t>
    </r>
  </si>
  <si>
    <t>4TH FEBRUARY 2021</t>
  </si>
  <si>
    <t>5TH FEBRUARY 2021</t>
  </si>
  <si>
    <t>6TH FEBRUARY 2021</t>
  </si>
  <si>
    <t>7TH FEBRUARY 2021</t>
  </si>
  <si>
    <t>8TH FEBRUARY 2021</t>
  </si>
  <si>
    <t>10TH FEBRUARY 2021</t>
  </si>
  <si>
    <t>9TH FEBRUARY 2021</t>
  </si>
  <si>
    <t>CCO WEEKLY PERFORMANCE REPORT PER DAY FROM 4TH - 10TH  FEBRUARY 2021</t>
  </si>
  <si>
    <t>M/CARS PERFOMANCE REPORT AS FROM 28TH 4TH - 10TH FEBRUARY 2021</t>
  </si>
  <si>
    <t>CONVENTIONAL CARGO WEEKLY PERFOMANCE REPORT  AS FROM 4TH - 10TH FEBRUARY  2021</t>
  </si>
  <si>
    <t>CCO WEEKLY REPORT FOR THE WEEK FROM 11TH - 17TH FEBRUARY 2021</t>
  </si>
  <si>
    <r>
      <t xml:space="preserve">  1329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1009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>103</t>
    </r>
    <r>
      <rPr>
        <b/>
        <sz val="11"/>
        <rFont val="Arial Narrow"/>
        <family val="2"/>
      </rPr>
      <t>)</t>
    </r>
  </si>
  <si>
    <t>CCO WEEKLY PERFORMANCE REPORT PER DAY FROM 11TH - 17TH  FEBRUARY 2021</t>
  </si>
  <si>
    <t>M/CARS PERFOMANCE REPORT AS FROM  11TH - 17TH FEBRUARY 2021</t>
  </si>
  <si>
    <t>11TH FEBRUARY 2021</t>
  </si>
  <si>
    <t>12TH FEBRUARY 2021</t>
  </si>
  <si>
    <t>13TH FEBRUARY 2021</t>
  </si>
  <si>
    <t>14TH FEBRUARY 2021</t>
  </si>
  <si>
    <t>15TH FEBRUARY 2021</t>
  </si>
  <si>
    <t>16TH FEBRUARY 2021</t>
  </si>
  <si>
    <t>17TH FEBRUARY 2021</t>
  </si>
  <si>
    <t>CCO WEEKLY REPORT FOR THE WEEK FROM 18TH - 24TH FEBRUARY 2021</t>
  </si>
  <si>
    <t>BGD RICE</t>
  </si>
  <si>
    <r>
      <t xml:space="preserve">  2920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2775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>145</t>
    </r>
    <r>
      <rPr>
        <b/>
        <sz val="11"/>
        <rFont val="Arial Narrow"/>
        <family val="2"/>
      </rPr>
      <t>)</t>
    </r>
  </si>
  <si>
    <t>CCO WEEKLY PERFORMANCE REPORT PER DAY FROM 18TH - 24TH  FEBRUARY 2021</t>
  </si>
  <si>
    <t>M/CARS PERFOMANCE REPORT AS FROM  18TH - 24TH FEBRUARY 2021</t>
  </si>
  <si>
    <t>CONVENTIONAL CARGO WEEKLY PERFOMANCE REPORT  AS FROM 18TH - 24TH FEBRUARY  2021</t>
  </si>
  <si>
    <t>18TH FEBRUARY 2021</t>
  </si>
  <si>
    <t>19TH FEBRUARY 2021</t>
  </si>
  <si>
    <t>20TH FEBRUARY 2021</t>
  </si>
  <si>
    <t>21ST FEBRUARY 2021</t>
  </si>
  <si>
    <t>22ND FEBRUARY 2021</t>
  </si>
  <si>
    <t>23RD FEBRUARY 2021</t>
  </si>
  <si>
    <t>24TH FEBRUARY 2021</t>
  </si>
  <si>
    <t>CCO WEEKLY REPORT FOR THE WEEK FROM 25TH  FEB - 3RD MARCH 2021</t>
  </si>
  <si>
    <t>BGD SULPHATE</t>
  </si>
  <si>
    <t>WAGONS</t>
  </si>
  <si>
    <r>
      <t xml:space="preserve">  0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0</t>
    </r>
    <r>
      <rPr>
        <b/>
        <sz val="11"/>
        <rFont val="Arial Narrow"/>
        <family val="2"/>
      </rPr>
      <t xml:space="preserve"> TRUCKS = </t>
    </r>
    <r>
      <rPr>
        <b/>
        <sz val="11"/>
        <color rgb="FFFF0000"/>
        <rFont val="Arial Narrow"/>
        <family val="2"/>
      </rPr>
      <t>0</t>
    </r>
    <r>
      <rPr>
        <b/>
        <sz val="11"/>
        <rFont val="Arial Narrow"/>
        <family val="2"/>
      </rPr>
      <t>)</t>
    </r>
  </si>
  <si>
    <t>CCO WEEKLY PERFORMANCE REPORT PER DAY FROM 25TH FEB- 3RD MARCH 2021</t>
  </si>
  <si>
    <t>M/CARS PERFOMANCE REPORT AS FROM  25TH FEB - 3RD MARCH 2021</t>
  </si>
  <si>
    <t>25TH FEBRUARY 2021</t>
  </si>
  <si>
    <t>26TH FEBRUARY 2021</t>
  </si>
  <si>
    <t>27TH FEBRUARY 2021</t>
  </si>
  <si>
    <t>28TH FEBRUARY 2021</t>
  </si>
  <si>
    <t>1ST MARCH 2021</t>
  </si>
  <si>
    <t>2ND MARCH 2021</t>
  </si>
  <si>
    <t>3RD MARCH 2021</t>
  </si>
  <si>
    <t>CONVENTIONAL CARGO WEEKLY PERFOMANCE REPORT  AS FROM 25TH FEB - 3RD MARCH  2021</t>
  </si>
  <si>
    <t>CCO WEEKLY REPORT FOR THE WEEK FROM 4TH - 10TH MARCH 2021</t>
  </si>
  <si>
    <r>
      <t xml:space="preserve">  3684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3567</t>
    </r>
    <r>
      <rPr>
        <b/>
        <sz val="11"/>
        <rFont val="Arial Narrow"/>
        <family val="2"/>
      </rPr>
      <t xml:space="preserve"> TRUCKS = </t>
    </r>
    <r>
      <rPr>
        <b/>
        <sz val="11"/>
        <color rgb="FFFF0000"/>
        <rFont val="Arial Narrow"/>
        <family val="2"/>
      </rPr>
      <t>117</t>
    </r>
    <r>
      <rPr>
        <b/>
        <sz val="11"/>
        <rFont val="Arial Narrow"/>
        <family val="2"/>
      </rPr>
      <t>)</t>
    </r>
  </si>
  <si>
    <t>4TH MARCH 2021</t>
  </si>
  <si>
    <t>5TH MARCH 2021</t>
  </si>
  <si>
    <t>6TH MARCH 2021</t>
  </si>
  <si>
    <t>7TH MARCH 2021</t>
  </si>
  <si>
    <t>8TH MARCH 2021</t>
  </si>
  <si>
    <t>9TH MARCH 2021</t>
  </si>
  <si>
    <t>10TH MARCH 2021</t>
  </si>
  <si>
    <t>CCO WEEKLY PERFORMANCE REPORT PER DAY FROM 4TH - 10TH MARCH 2021</t>
  </si>
  <si>
    <t>M/CARS PERFOMANCE REPORT AS FROM  4TH - 10TH MARCH 2021</t>
  </si>
  <si>
    <t>CONVENTIONAL CARGO WEEKLY PERFOMANCE REPORT  AS FROM 4TH - 10TH MARCH  2021</t>
  </si>
  <si>
    <r>
      <t xml:space="preserve">  2623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2498</t>
    </r>
    <r>
      <rPr>
        <b/>
        <sz val="11"/>
        <rFont val="Arial Narrow"/>
        <family val="2"/>
      </rPr>
      <t xml:space="preserve"> TRUCKS = </t>
    </r>
    <r>
      <rPr>
        <b/>
        <sz val="11"/>
        <color rgb="FFFF0000"/>
        <rFont val="Arial Narrow"/>
        <family val="2"/>
      </rPr>
      <t>125</t>
    </r>
    <r>
      <rPr>
        <b/>
        <sz val="11"/>
        <rFont val="Arial Narrow"/>
        <family val="2"/>
      </rPr>
      <t>)</t>
    </r>
  </si>
  <si>
    <t>11TH MARCH 2021</t>
  </si>
  <si>
    <t>12TH MARCH 2021</t>
  </si>
  <si>
    <t>13TH MARCH 2021</t>
  </si>
  <si>
    <t>14TH MARCH 2021</t>
  </si>
  <si>
    <t>15TH MARCH 2021</t>
  </si>
  <si>
    <t>16TH MARCH 2021</t>
  </si>
  <si>
    <t>17TH MARCH 2021</t>
  </si>
  <si>
    <t>BLK SALT</t>
  </si>
  <si>
    <t>M/CARS PERFOMANCE REPORT AS FROM  11TH - 17TH MARCH 2021</t>
  </si>
  <si>
    <t>CONVENTIONAL CARGO WEEKLY PERFOMANCE REPORT  AS FROM 11TH - 17TH MARCH  2021</t>
  </si>
  <si>
    <t>CCO WEEKLY PERFORMANCE REPORT PER DAY FROM 11TH - 17TH MARCH 2021</t>
  </si>
  <si>
    <t>CCO WEEKLY REPORT FOR THE WEEK FROM 11TH - 17TH MARCH 2021</t>
  </si>
  <si>
    <t>CCO WEEKLY REPORT FOR THE WEEK FROM 18TH - 24TH MARCH 2021</t>
  </si>
  <si>
    <r>
      <t xml:space="preserve">  3073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2897</t>
    </r>
    <r>
      <rPr>
        <b/>
        <sz val="11"/>
        <rFont val="Arial Narrow"/>
        <family val="2"/>
      </rPr>
      <t xml:space="preserve"> TRUCKS = </t>
    </r>
    <r>
      <rPr>
        <b/>
        <sz val="11"/>
        <color rgb="FFFF0000"/>
        <rFont val="Arial Narrow"/>
        <family val="2"/>
      </rPr>
      <t>176</t>
    </r>
    <r>
      <rPr>
        <b/>
        <sz val="11"/>
        <rFont val="Arial Narrow"/>
        <family val="2"/>
      </rPr>
      <t>)</t>
    </r>
  </si>
  <si>
    <t>18TH MARCH 2021</t>
  </si>
  <si>
    <t>19TH MARCH 2021</t>
  </si>
  <si>
    <t>20TH MARCH 2021</t>
  </si>
  <si>
    <t>21ST MARCH 2021</t>
  </si>
  <si>
    <t>22ND MARCH 2021</t>
  </si>
  <si>
    <t>23RD MARCH 2021</t>
  </si>
  <si>
    <t>24TH MARCH 2021</t>
  </si>
  <si>
    <t>CCO WEEKLY PERFORMANCE REPORT PER DAY FROM 18TH - 24TH MARCH 2021</t>
  </si>
  <si>
    <t>M/CARS PERFOMANCE REPORT AS FROM  18TH - 24TH MARCH 2021</t>
  </si>
  <si>
    <t>CONVENTIONAL CARGO WEEKLY PERFOMANCE REPORT  AS FROM 18TH - 24TH MARCH  2021</t>
  </si>
  <si>
    <t>CCO WEEKLY REPORT FOR THE WEEK FROM 25TH - 31ST MARCH 2021</t>
  </si>
  <si>
    <r>
      <t xml:space="preserve">  2538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2448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 xml:space="preserve"> 90</t>
    </r>
    <r>
      <rPr>
        <b/>
        <sz val="11"/>
        <rFont val="Arial Narrow"/>
        <family val="2"/>
      </rPr>
      <t>)</t>
    </r>
  </si>
  <si>
    <t>25TH MARCH 2021</t>
  </si>
  <si>
    <t>26TH MARCH 2021</t>
  </si>
  <si>
    <t>27TH MARCH 2021</t>
  </si>
  <si>
    <t>28TH MARCH 2021</t>
  </si>
  <si>
    <t>29TH MARCH 2021</t>
  </si>
  <si>
    <t>30TH MARCH 2021</t>
  </si>
  <si>
    <t>31ST MARCH 2021</t>
  </si>
  <si>
    <t>CCO WEEKLY PERFORMANCE REPORT PER DAY FROM 25TH - 31ST MARCH 2021</t>
  </si>
  <si>
    <t>M/CARS PERFOMANCE REPORT AS FROM  25TH - 31ST MARCH 2021</t>
  </si>
  <si>
    <t>CONVENTIONAL CARGO WEEKLY PERFOMANCE REPORT  AS FROM 25TH - 31ST MARCH  2021</t>
  </si>
  <si>
    <t>CCO WEEKLY REPORT FOR THE WEEK FROM 1ST - 7TH APRIL 2021</t>
  </si>
  <si>
    <t>1ST  APRIL 2021</t>
  </si>
  <si>
    <t>2ND  APRIL 2021</t>
  </si>
  <si>
    <t>3RD  APRIL 2021</t>
  </si>
  <si>
    <t>4TH  APRIL 2021</t>
  </si>
  <si>
    <t>5TH  APRIL 2021</t>
  </si>
  <si>
    <t>6TH  APRIL 2021</t>
  </si>
  <si>
    <t>7TH  APRIL 2021</t>
  </si>
  <si>
    <t>CCO WEEKLY PERFORMANCE REPORT PER DAY FROM 1ST - 7TH 2021</t>
  </si>
  <si>
    <t>M/CARS PERFOMANCE REPORT AS FROM  1ST - 7TH APRIL 2021</t>
  </si>
  <si>
    <t>CONVENTIONAL CARGO WEEKLY PERFOMANCE REPORT  AS FROM 1ST - 7TH APRIL  2021</t>
  </si>
  <si>
    <t>BLK SLAG</t>
  </si>
  <si>
    <t>RELIEF</t>
  </si>
  <si>
    <r>
      <t xml:space="preserve">  1349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1197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 xml:space="preserve"> 152</t>
    </r>
    <r>
      <rPr>
        <b/>
        <sz val="11"/>
        <rFont val="Arial Narrow"/>
        <family val="2"/>
      </rPr>
      <t>)</t>
    </r>
  </si>
  <si>
    <t>CCO WEEKLY REPORT FOR THE WEEK FROM 8TH - 14TH APRIL 2021</t>
  </si>
  <si>
    <r>
      <t xml:space="preserve">  1919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1780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 xml:space="preserve"> 139</t>
    </r>
    <r>
      <rPr>
        <b/>
        <sz val="11"/>
        <rFont val="Arial Narrow"/>
        <family val="2"/>
      </rPr>
      <t>)</t>
    </r>
  </si>
  <si>
    <t>8TH  APRIL 2021</t>
  </si>
  <si>
    <t>9TH  APRIL 2021</t>
  </si>
  <si>
    <t>10TH  APRIL 2021</t>
  </si>
  <si>
    <t>11TH  APRIL 2021</t>
  </si>
  <si>
    <t>12TH  APRIL 2021</t>
  </si>
  <si>
    <t>13TH  APRIL 2021</t>
  </si>
  <si>
    <t>14TH  APRIL 2021</t>
  </si>
  <si>
    <t>CCO WEEKLY PERFORMANCE REPORT PER DAY FROM 8TH - 14TH 2021</t>
  </si>
  <si>
    <t>M/CARS PERFOMANCE REPORT AS FROM  8TH - 14TH APRIL 2021</t>
  </si>
  <si>
    <t>CONVENTIONAL CARGO WEEKLY PERFOMANCE REPORT  AS FROM 8TH - 14TH APRIL  2021</t>
  </si>
  <si>
    <t>CCO WEEKLY REPORT FOR THE WEEK FROM 15TH - 21ST APRIL 2021</t>
  </si>
  <si>
    <t>CCO WEEKLY PERFORMANCE REPORT PER DAY FROM 15TH - 21ST 2021</t>
  </si>
  <si>
    <t>CONVENTIONAL CARGO WEEKLY PERFOMANCE REPORT  AS FROM 15TH - 21ST APRIL  2021</t>
  </si>
  <si>
    <r>
      <t xml:space="preserve">  2743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2633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 xml:space="preserve"> 110</t>
    </r>
    <r>
      <rPr>
        <b/>
        <sz val="11"/>
        <rFont val="Arial Narrow"/>
        <family val="2"/>
      </rPr>
      <t>)</t>
    </r>
  </si>
  <si>
    <t>M/CARS PERFOMANCE REPORT AS FROM  15TH - 21ST APRIL 2021</t>
  </si>
  <si>
    <t>15TH  APRIL 2021</t>
  </si>
  <si>
    <t>16TH  APRIL 2021</t>
  </si>
  <si>
    <t>17TH  APRIL 2021</t>
  </si>
  <si>
    <t>18TH  APRIL 2021</t>
  </si>
  <si>
    <t>19TH  APRIL 2021</t>
  </si>
  <si>
    <t>20TH  APRIL 2021</t>
  </si>
  <si>
    <t>21ST  APRIL 2021</t>
  </si>
  <si>
    <t>CCO WEEKLY REPORT FOR THE WEEK FROM 22ND - 28TH APRIL 2021</t>
  </si>
  <si>
    <t>22ND  APRIL 2021</t>
  </si>
  <si>
    <t>23RD  APRIL 2021</t>
  </si>
  <si>
    <t>24TH  APRIL 2021</t>
  </si>
  <si>
    <t>25TH  APRIL 2021</t>
  </si>
  <si>
    <t>26TH  APRIL 2021</t>
  </si>
  <si>
    <t>27TH  APRIL 2021</t>
  </si>
  <si>
    <t>28TH  APRIL 2021</t>
  </si>
  <si>
    <t>M/CARS PERFOMANCE REPORT AS FROM  22ND - 28TH APRIL 2021</t>
  </si>
  <si>
    <t>CONVENTIONAL CARGO WEEKLY PERFOMANCE REPORT  AS FROM 22ND - 28TH APRIL  2021</t>
  </si>
  <si>
    <t>BGD TEA</t>
  </si>
  <si>
    <t>BLK SORGHUM</t>
  </si>
  <si>
    <r>
      <t xml:space="preserve">  2434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2255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 xml:space="preserve"> 179</t>
    </r>
    <r>
      <rPr>
        <b/>
        <sz val="11"/>
        <rFont val="Arial Narrow"/>
        <family val="2"/>
      </rPr>
      <t>)</t>
    </r>
  </si>
  <si>
    <t>CCO WEEKLY PERFORMANCE REPORT PER DAY FROM 22ND - 28TH APRIL 2021</t>
  </si>
  <si>
    <t>CCO WEEKLY REPORT FOR THE WEEK FROM 13TH MAY - 19TH MAY 2021</t>
  </si>
  <si>
    <t>CCO WEEKLY PERFORMANCE REPORT PER DAY FROM 13TH - 19TH MAY 2021</t>
  </si>
  <si>
    <t>CONVENTIONAL CARGO WEEKLY PERFOMANCE REPORT  AS FROM 13TH - 19TH MAY  2021</t>
  </si>
  <si>
    <r>
      <t xml:space="preserve">  1983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1879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 xml:space="preserve"> 104</t>
    </r>
    <r>
      <rPr>
        <b/>
        <sz val="11"/>
        <rFont val="Arial Narrow"/>
        <family val="2"/>
      </rPr>
      <t>)</t>
    </r>
  </si>
  <si>
    <t>M/CARS PERFOMANCE REPORT AS FROM  13TH - 19TH MAY 2021</t>
  </si>
  <si>
    <t>UNITS PLACED FOR EXPORT</t>
  </si>
  <si>
    <t>13TH MAY 2021</t>
  </si>
  <si>
    <t>14TH MAY 2021</t>
  </si>
  <si>
    <t>15TH MAY 2021</t>
  </si>
  <si>
    <t>16TH MAY 2021</t>
  </si>
  <si>
    <t>17TH MAY 2021</t>
  </si>
  <si>
    <t>18TH MAY 2021</t>
  </si>
  <si>
    <t>19TH MAY 2021</t>
  </si>
  <si>
    <t>CCO WEEKLY REPORT FOR THE WEEK FROM 20TH MAY - 26TH MAY 2021</t>
  </si>
  <si>
    <t>20TH MAY 2021</t>
  </si>
  <si>
    <t>21ST MAY 2021</t>
  </si>
  <si>
    <t>22ND MAY 2021</t>
  </si>
  <si>
    <t>23RD MAY 2021</t>
  </si>
  <si>
    <t>24TH MAY 2021</t>
  </si>
  <si>
    <t>25TH MAY 2021</t>
  </si>
  <si>
    <t>26TH MAY 2021</t>
  </si>
  <si>
    <t>CCO WEEKLY PERFORMANCE REPORT PER DAY FROM 20TH - 26TH MAY 2021</t>
  </si>
  <si>
    <t>M/CARS PERFOMANCE REPORT AS FROM  20TH - 26TH MAY 2021</t>
  </si>
  <si>
    <t>CONVENTIONAL CARGO WEEKLY PERFOMANCE REPORT  AS FROM 20TH - 26TH MAY  2021</t>
  </si>
  <si>
    <t>BLKIRO ORE</t>
  </si>
  <si>
    <r>
      <t xml:space="preserve">  1985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1780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 xml:space="preserve"> 205</t>
    </r>
    <r>
      <rPr>
        <b/>
        <sz val="11"/>
        <rFont val="Arial Narrow"/>
        <family val="2"/>
      </rPr>
      <t>)</t>
    </r>
  </si>
  <si>
    <t>CCO WEEKLY REPORT FOR THE WEEK FROM 27TH MAY - 2ND JUNE 2021</t>
  </si>
  <si>
    <r>
      <t xml:space="preserve">  1952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 1867</t>
    </r>
    <r>
      <rPr>
        <b/>
        <sz val="11"/>
        <rFont val="Arial Narrow"/>
        <family val="2"/>
      </rPr>
      <t xml:space="preserve"> TRUCKS =</t>
    </r>
    <r>
      <rPr>
        <b/>
        <sz val="11"/>
        <color rgb="FFFF0000"/>
        <rFont val="Arial Narrow"/>
        <family val="2"/>
      </rPr>
      <t xml:space="preserve"> 85</t>
    </r>
    <r>
      <rPr>
        <b/>
        <sz val="11"/>
        <rFont val="Arial Narrow"/>
        <family val="2"/>
      </rPr>
      <t>)</t>
    </r>
  </si>
  <si>
    <t>27TH MAY 2021</t>
  </si>
  <si>
    <t>28TH MAY 2021</t>
  </si>
  <si>
    <t>29TH MAY 2021</t>
  </si>
  <si>
    <t>30TH MAY 2021</t>
  </si>
  <si>
    <t>31ST MAY 2021</t>
  </si>
  <si>
    <t>2ND JUNE 2021</t>
  </si>
  <si>
    <t>1ST JUNE 2021</t>
  </si>
  <si>
    <t>CCO WEEKLY PERFORMANCE REPORT PER DAY FROM 27TH MAY- 2ND JUNE 2021</t>
  </si>
  <si>
    <t>M/CARS PERFOMANCE REPORT AS FROM  27TH  MAY- 2ND JUNE 2021</t>
  </si>
  <si>
    <t>CONVENTIONAL CARGO WEEKLY PERFOMANCE REPORT  AS FROM 27TH MAY- 2ND JUNE  2021</t>
  </si>
  <si>
    <t>BLK IRON ORE</t>
  </si>
  <si>
    <t>BOAT</t>
  </si>
  <si>
    <t>CCO WEEKLY REPORT FOR THE WEEK FROM 3RD  - 9TH  JUNE 2021</t>
  </si>
  <si>
    <t>CCO WEEKLY PERFORMANCE REPORT PER DAY FROM 3RD- 9TH JUNE 2021</t>
  </si>
  <si>
    <t>M/CARS PERFOMANCE REPORT AS FROM  3RD- 9TH JUNE 2021</t>
  </si>
  <si>
    <t>3RD JUNE 2021</t>
  </si>
  <si>
    <t>4TH JUNE 2021</t>
  </si>
  <si>
    <t>5TH JUNE 2021</t>
  </si>
  <si>
    <t>6TH JUNE 2021</t>
  </si>
  <si>
    <t>7TH JUNE 2021</t>
  </si>
  <si>
    <t>8TH JUNE 2021</t>
  </si>
  <si>
    <t>9TH JUNE 2021</t>
  </si>
  <si>
    <t>CONVENTIONAL CARGO WEEKLY PERFOMANCE REPORT  AS FROM 3RD- 9TH JUNE  2021</t>
  </si>
  <si>
    <t>CCO WEEKLY REPORT FOR THE WEEK FROM 10TH  - 16TH  JUNE 2021</t>
  </si>
  <si>
    <t>10TH JUNE 2021</t>
  </si>
  <si>
    <t>11TH JUNE 2021</t>
  </si>
  <si>
    <t>12TH JUNE 2021</t>
  </si>
  <si>
    <t>13TH JUNE 2021</t>
  </si>
  <si>
    <t>14TH JUNE 2021</t>
  </si>
  <si>
    <t>15TH JUNE 2021</t>
  </si>
  <si>
    <t>16TH JUNE 2021</t>
  </si>
  <si>
    <t>M/CARS PERFOMANCE REPORT AS FROM  10TH- 16TH JUNE 2021</t>
  </si>
  <si>
    <t>CCO WEEKLY PERFORMANCE REPORT PER DAY FROM 10TH- 16TH JUNE 2021</t>
  </si>
  <si>
    <t>CONVENTIONAL CARGO WEEKLY PERFOMANCE REPORT  AS FROM 10- 16TH JUNE  2021</t>
  </si>
  <si>
    <r>
      <t xml:space="preserve">   2672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2555 </t>
    </r>
    <r>
      <rPr>
        <b/>
        <sz val="11"/>
        <rFont val="Arial Narrow"/>
        <family val="2"/>
      </rPr>
      <t>TRUCKS =</t>
    </r>
    <r>
      <rPr>
        <b/>
        <sz val="11"/>
        <color rgb="FFFF0000"/>
        <rFont val="Arial Narrow"/>
        <family val="2"/>
      </rPr>
      <t xml:space="preserve"> 117</t>
    </r>
    <r>
      <rPr>
        <b/>
        <sz val="11"/>
        <rFont val="Arial Narrow"/>
        <family val="2"/>
      </rPr>
      <t>)</t>
    </r>
  </si>
  <si>
    <r>
      <t xml:space="preserve">  3169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2895 </t>
    </r>
    <r>
      <rPr>
        <b/>
        <sz val="11"/>
        <rFont val="Arial Narrow"/>
        <family val="2"/>
      </rPr>
      <t>TRUCKS =</t>
    </r>
    <r>
      <rPr>
        <b/>
        <sz val="11"/>
        <color rgb="FFFF0000"/>
        <rFont val="Arial Narrow"/>
        <family val="2"/>
      </rPr>
      <t xml:space="preserve"> 274</t>
    </r>
    <r>
      <rPr>
        <b/>
        <sz val="11"/>
        <rFont val="Arial Narrow"/>
        <family val="2"/>
      </rPr>
      <t>)</t>
    </r>
  </si>
  <si>
    <t>CCO WEEKLY REPORT FOR THE WEEK FROM 17TH  - 23RD  JUNE 2021</t>
  </si>
  <si>
    <t>BLK SEA SALT</t>
  </si>
  <si>
    <r>
      <t xml:space="preserve">  1195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1050 </t>
    </r>
    <r>
      <rPr>
        <b/>
        <sz val="11"/>
        <rFont val="Arial Narrow"/>
        <family val="2"/>
      </rPr>
      <t>TRUCKS =</t>
    </r>
    <r>
      <rPr>
        <b/>
        <sz val="11"/>
        <color rgb="FFFF0000"/>
        <rFont val="Arial Narrow"/>
        <family val="2"/>
      </rPr>
      <t xml:space="preserve"> 145</t>
    </r>
    <r>
      <rPr>
        <b/>
        <sz val="11"/>
        <rFont val="Arial Narrow"/>
        <family val="2"/>
      </rPr>
      <t>)</t>
    </r>
  </si>
  <si>
    <t>17TH JUNE 2021</t>
  </si>
  <si>
    <t>18TH JUNE 2021</t>
  </si>
  <si>
    <t>19TH JUNE 2021</t>
  </si>
  <si>
    <t>20TH JUNE 2021</t>
  </si>
  <si>
    <t>21ST JUNE 2021</t>
  </si>
  <si>
    <t>22ND JUNE 2021</t>
  </si>
  <si>
    <t>23RD JUNE 2021</t>
  </si>
  <si>
    <t>CCO WEEKLY PERFORMANCE REPORT PER DAY FROM 17TH- 23RD JUNE 2021</t>
  </si>
  <si>
    <t>M/CARS PERFOMANCE REPORT AS FROM  17TH- 23RD JUNE 2021</t>
  </si>
  <si>
    <t>CONVENTIONAL CARGO WEEKLY PERFOMANCE REPORT  AS FROM 17TH- 23RD JUNE  2021</t>
  </si>
  <si>
    <t>CCO WEEKLY REPORT FOR THE WEEK FROM 24TH  - 30TH  JUNE 2021</t>
  </si>
  <si>
    <r>
      <t xml:space="preserve">  5446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5330 </t>
    </r>
    <r>
      <rPr>
        <b/>
        <sz val="11"/>
        <rFont val="Arial Narrow"/>
        <family val="2"/>
      </rPr>
      <t>TRUCKS =</t>
    </r>
    <r>
      <rPr>
        <b/>
        <sz val="11"/>
        <color rgb="FFFF0000"/>
        <rFont val="Arial Narrow"/>
        <family val="2"/>
      </rPr>
      <t xml:space="preserve"> 116</t>
    </r>
    <r>
      <rPr>
        <b/>
        <sz val="11"/>
        <rFont val="Arial Narrow"/>
        <family val="2"/>
      </rPr>
      <t>)</t>
    </r>
  </si>
  <si>
    <t>CCO WEEKLY PERFORMANCE REPORT PER DAY FROM 24TH- 30TH JUNE 2021</t>
  </si>
  <si>
    <t>M/CARS PERFOMANCE REPORT AS FROM  24TH- 30TH JUNE 2021</t>
  </si>
  <si>
    <t>CONVENTIONAL CARGO WEEKLY PERFOMANCE REPORT  AS FROM 24TH- 30 JUNE  2021</t>
  </si>
  <si>
    <t>24TH JUNE 2021</t>
  </si>
  <si>
    <t>25TH JUNE 2021</t>
  </si>
  <si>
    <t>26TH JUNE 2021</t>
  </si>
  <si>
    <t>27TH JUNE 2021</t>
  </si>
  <si>
    <t>29TH JUNE 2021</t>
  </si>
  <si>
    <t>30TH JUNE 2021</t>
  </si>
  <si>
    <t>28TH JUNE 2021</t>
  </si>
  <si>
    <t>CCO WEEKLY REPORT FOR THE WEEK FROM 1ST  - 7TH  JUNE 2021</t>
  </si>
  <si>
    <r>
      <t xml:space="preserve">  3061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2890 </t>
    </r>
    <r>
      <rPr>
        <b/>
        <sz val="11"/>
        <rFont val="Arial Narrow"/>
        <family val="2"/>
      </rPr>
      <t>TRUCKS =</t>
    </r>
    <r>
      <rPr>
        <b/>
        <sz val="11"/>
        <color rgb="FFFF0000"/>
        <rFont val="Arial Narrow"/>
        <family val="2"/>
      </rPr>
      <t xml:space="preserve"> 171</t>
    </r>
    <r>
      <rPr>
        <b/>
        <sz val="11"/>
        <rFont val="Arial Narrow"/>
        <family val="2"/>
      </rPr>
      <t>)</t>
    </r>
  </si>
  <si>
    <t>CCO WEEKLY PERFORMANCE REPORT PER DAY FROM 1ST- 7TH JULY 2021</t>
  </si>
  <si>
    <t>M/CARS PERFOMANCE REPORT AS FROM  1ST- 7TH JULY 2021</t>
  </si>
  <si>
    <t>CONVENTIONAL CARGO WEEKLY PERFOMANCE REPORT  AS FROM 1ST- 7TH JULY  2021</t>
  </si>
  <si>
    <t>1ST JULY 2021</t>
  </si>
  <si>
    <t>2ND JULY 2021</t>
  </si>
  <si>
    <t>3RD JULY 2021</t>
  </si>
  <si>
    <t>4TH JULY 2021</t>
  </si>
  <si>
    <t>5TH JULY 2021</t>
  </si>
  <si>
    <t>6TH JULY 2021</t>
  </si>
  <si>
    <t>7TH JULY 2021</t>
  </si>
  <si>
    <t>CCO WEEKLY REPORT FOR THE WEEK FROM 8TH  - 14TH  JUNE 2021</t>
  </si>
  <si>
    <r>
      <t xml:space="preserve">  756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370 </t>
    </r>
    <r>
      <rPr>
        <b/>
        <sz val="11"/>
        <rFont val="Arial Narrow"/>
        <family val="2"/>
      </rPr>
      <t>TRUCKS =</t>
    </r>
    <r>
      <rPr>
        <b/>
        <sz val="11"/>
        <color rgb="FFFF0000"/>
        <rFont val="Arial Narrow"/>
        <family val="2"/>
      </rPr>
      <t xml:space="preserve"> 386</t>
    </r>
    <r>
      <rPr>
        <b/>
        <sz val="11"/>
        <rFont val="Arial Narrow"/>
        <family val="2"/>
      </rPr>
      <t>)</t>
    </r>
  </si>
  <si>
    <t>8TH JULY 2021</t>
  </si>
  <si>
    <t>9TH JULY 2021</t>
  </si>
  <si>
    <t>10TH JULY 2021</t>
  </si>
  <si>
    <t>11TH JULY 2021</t>
  </si>
  <si>
    <t>12TH JULY 2021</t>
  </si>
  <si>
    <t>13TH JULY 2021</t>
  </si>
  <si>
    <t>14TH JULY 2021</t>
  </si>
  <si>
    <t>CCO WEEKLY PERFORMANCE REPORT PER DAY FROM 8TH- 14TH JULY 2021</t>
  </si>
  <si>
    <t>M/CARS PERFOMANCE REPORT AS FROM  8TH- 14TH JULY 2021</t>
  </si>
  <si>
    <t>CONVENTIONAL CARGO WEEKLY PERFOMANCE REPORT  AS FROM 8TH- 14TH JULY  2021</t>
  </si>
  <si>
    <t>15TH JULY 2021</t>
  </si>
  <si>
    <t>16TH JULY 2021</t>
  </si>
  <si>
    <t>17TH JULY 2021</t>
  </si>
  <si>
    <t>18TH JULY 2021</t>
  </si>
  <si>
    <t>19TH JULY 2021</t>
  </si>
  <si>
    <t>20TH JULY 2021</t>
  </si>
  <si>
    <t>21ST JULY 2021</t>
  </si>
  <si>
    <t>M/CARS PERFOMANCE REPORT AS FROM  15TH- 21ST JULY 2021</t>
  </si>
  <si>
    <t>CCO WEEKLY PERFORMANCE REPORT PER DAY FROM 15TH- 21ST JULY 2021</t>
  </si>
  <si>
    <t>CONVENTIONAL CARGO WEEKLY COMPARATIVE PERFOMANCE REPORT  AS FROM 15TH- 21ST JULY  2021</t>
  </si>
  <si>
    <t>CCO WEEKLY PERFORMANCE FOR COMMODITIES AS FROM 15TH  - 21ST  JULY 2021</t>
  </si>
  <si>
    <r>
      <t xml:space="preserve">  1140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844 </t>
    </r>
    <r>
      <rPr>
        <b/>
        <sz val="11"/>
        <rFont val="Arial Narrow"/>
        <family val="2"/>
      </rPr>
      <t>TRUCKS =</t>
    </r>
    <r>
      <rPr>
        <b/>
        <sz val="11"/>
        <color rgb="FFFF0000"/>
        <rFont val="Arial Narrow"/>
        <family val="2"/>
      </rPr>
      <t xml:space="preserve"> 296</t>
    </r>
    <r>
      <rPr>
        <b/>
        <sz val="11"/>
        <rFont val="Arial Narrow"/>
        <family val="2"/>
      </rPr>
      <t>)</t>
    </r>
  </si>
  <si>
    <t>CCO WEEKLY PERFORMANCE FOR COMMODITIES AS FROM 29TH JULY  - 4TH  AUGUST 2021</t>
  </si>
  <si>
    <t>CCO WEEKLY PERFORMANCE REPORT PER DAY FROM 29TH JULY- 4TH AUGUST 2021</t>
  </si>
  <si>
    <t>CONVENTIONAL CARGO WEEKLY COMPARATIVE PERFOMANCE REPORT  AS FROM 29TH JULY - 4TH AUGUST  2021</t>
  </si>
  <si>
    <t>LOCOMOTIVES</t>
  </si>
  <si>
    <r>
      <t xml:space="preserve">  2293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2100 </t>
    </r>
    <r>
      <rPr>
        <b/>
        <sz val="11"/>
        <rFont val="Arial Narrow"/>
        <family val="2"/>
      </rPr>
      <t>TRUCKS =</t>
    </r>
    <r>
      <rPr>
        <b/>
        <sz val="11"/>
        <color rgb="FFFF0000"/>
        <rFont val="Arial Narrow"/>
        <family val="2"/>
      </rPr>
      <t xml:space="preserve"> 193</t>
    </r>
    <r>
      <rPr>
        <b/>
        <sz val="11"/>
        <rFont val="Arial Narrow"/>
        <family val="2"/>
      </rPr>
      <t>)</t>
    </r>
  </si>
  <si>
    <t>M/CARS PERFOMANCE REPORT AS FROM  29TH JULY - 4TH AUGUST 2021</t>
  </si>
  <si>
    <t>29TH JULY 2021</t>
  </si>
  <si>
    <t>30TH JULY 2021</t>
  </si>
  <si>
    <t>31ST JULY 2021</t>
  </si>
  <si>
    <t>1ST AUGUST 2021</t>
  </si>
  <si>
    <t>2ND AUGUST 2021</t>
  </si>
  <si>
    <t>3RD AUGUST 2021</t>
  </si>
  <si>
    <t>4TH AUGUST 2021</t>
  </si>
  <si>
    <t>CCO WEEKLY PERFORMANCE FOR COMMODITIES AS FROM 5TH  - 11TH  AUGUST 2021</t>
  </si>
  <si>
    <r>
      <t xml:space="preserve">  2973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2890 </t>
    </r>
    <r>
      <rPr>
        <b/>
        <sz val="11"/>
        <rFont val="Arial Narrow"/>
        <family val="2"/>
      </rPr>
      <t>TRUCKS =</t>
    </r>
    <r>
      <rPr>
        <b/>
        <sz val="11"/>
        <color rgb="FFFF0000"/>
        <rFont val="Arial Narrow"/>
        <family val="2"/>
      </rPr>
      <t xml:space="preserve"> 83</t>
    </r>
    <r>
      <rPr>
        <b/>
        <sz val="11"/>
        <rFont val="Arial Narrow"/>
        <family val="2"/>
      </rPr>
      <t>)</t>
    </r>
  </si>
  <si>
    <t>CCO WEEKLY PERFORMANCE REPORT PER DAY FROM 5TH - 11TH AUGUST 2021</t>
  </si>
  <si>
    <t>M/CARS PERFOMANCE REPORT AS FROM  5TH - 11TH AUGUST 2021</t>
  </si>
  <si>
    <t>CONVENTIONAL CARGO WEEKLY COMPARATIVE PERFOMANCE REPORT  AS FROM 5TH - 11TH AUGUST  2021</t>
  </si>
  <si>
    <t>5TH AUGUST 2021</t>
  </si>
  <si>
    <t>6TH AUGUST 2021</t>
  </si>
  <si>
    <t>7TH AUGUST 2021</t>
  </si>
  <si>
    <t>8TH AUGUST 2021</t>
  </si>
  <si>
    <t>9TH AUGUST 2021</t>
  </si>
  <si>
    <t>10TH AUGUST 2021</t>
  </si>
  <si>
    <t>11TH AUGUST 2021</t>
  </si>
  <si>
    <t>CCO WEEKLY PERFORMANCE FOR COMMODITIES AS FROM 22ND  - 28TH  JULY 2021</t>
  </si>
  <si>
    <t>CCO WEEKLY PERFORMANCE REPORT PER DAY FROM 22ND- 28TH JULY 2021</t>
  </si>
  <si>
    <t>CONVENTIONAL CARGO WEEKLY COMPARATIVE PERFOMANCE REPORT  AS FROM 22ND - 28TH JULY  2021</t>
  </si>
  <si>
    <r>
      <t xml:space="preserve">  2730 </t>
    </r>
    <r>
      <rPr>
        <b/>
        <sz val="11"/>
        <rFont val="Arial Narrow"/>
        <family val="2"/>
      </rPr>
      <t>UNITS</t>
    </r>
    <r>
      <rPr>
        <b/>
        <sz val="11"/>
        <color rgb="FFFF0000"/>
        <rFont val="Arial Narrow"/>
        <family val="2"/>
      </rPr>
      <t xml:space="preserve"> </t>
    </r>
    <r>
      <rPr>
        <b/>
        <sz val="11"/>
        <rFont val="Arial Narrow"/>
        <family val="2"/>
      </rPr>
      <t>(M/CARS =</t>
    </r>
    <r>
      <rPr>
        <b/>
        <sz val="11"/>
        <color rgb="FFFF0000"/>
        <rFont val="Arial Narrow"/>
        <family val="2"/>
      </rPr>
      <t xml:space="preserve"> 2580 </t>
    </r>
    <r>
      <rPr>
        <b/>
        <sz val="11"/>
        <rFont val="Arial Narrow"/>
        <family val="2"/>
      </rPr>
      <t>TRUCKS =</t>
    </r>
    <r>
      <rPr>
        <b/>
        <sz val="11"/>
        <color rgb="FFFF0000"/>
        <rFont val="Arial Narrow"/>
        <family val="2"/>
      </rPr>
      <t xml:space="preserve"> 150</t>
    </r>
    <r>
      <rPr>
        <b/>
        <sz val="11"/>
        <rFont val="Arial Narrow"/>
        <family val="2"/>
      </rPr>
      <t>)</t>
    </r>
  </si>
  <si>
    <t>M/CARS PERFOMANCE REPORT AS FROM  22ND - 28TH JULY 2021</t>
  </si>
  <si>
    <t>22ND JULY 2021</t>
  </si>
  <si>
    <t>23RD JULY 2021</t>
  </si>
  <si>
    <t>24TH JULY 2021</t>
  </si>
  <si>
    <t>25TH JULY 2021</t>
  </si>
  <si>
    <t>26TH JULY 2021</t>
  </si>
  <si>
    <t>27TH JULY 2021</t>
  </si>
  <si>
    <t>28TH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</si>
</sst>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rgb="FFFF0000"/>
      <name val="Arial Narrow"/>
      <family val="2"/>
    </font>
    <font>
      <b/>
      <sz val="11"/>
      <color theme="1"/>
      <name val="Arial Narrow"/>
      <family val="2"/>
    </font>
    <font>
      <b/>
      <u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00B0F0"/>
      <name val="Arial Narrow"/>
      <family val="2"/>
    </font>
    <font>
      <b/>
      <sz val="11"/>
      <color rgb="FFFF0000"/>
      <name val="Arial Narrow"/>
      <family val="2"/>
    </font>
    <font>
      <i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u/>
      <sz val="12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i/>
      <sz val="11"/>
      <color theme="1"/>
      <name val="Arial Narrow"/>
      <family val="2"/>
    </font>
    <font>
      <i/>
      <sz val="9"/>
      <color theme="1"/>
      <name val="Calibri"/>
      <family val="2"/>
      <scheme val="minor"/>
    </font>
    <font>
      <sz val="11"/>
      <name val="Arial Narrow"/>
      <family val="2"/>
    </font>
    <font>
      <b/>
      <sz val="11"/>
      <color rgb="FF00B0F0"/>
      <name val="Arial Narrow"/>
      <family val="2"/>
    </font>
    <font>
      <b/>
      <i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2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10" fillId="0" borderId="7" xfId="0" applyFont="1" applyBorder="1"/>
    <xf numFmtId="0" fontId="11" fillId="0" borderId="0" xfId="0" applyFont="1"/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center"/>
    </xf>
    <xf numFmtId="0" fontId="16" fillId="0" borderId="6" xfId="0" applyFont="1" applyBorder="1"/>
    <xf numFmtId="0" fontId="16" fillId="0" borderId="10" xfId="0" applyFont="1" applyBorder="1"/>
    <xf numFmtId="0" fontId="17" fillId="0" borderId="7" xfId="0" applyFont="1" applyBorder="1"/>
    <xf numFmtId="3" fontId="17" fillId="2" borderId="11" xfId="0" applyNumberFormat="1" applyFont="1" applyFill="1" applyBorder="1"/>
    <xf numFmtId="0" fontId="17" fillId="0" borderId="9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13" fillId="0" borderId="0" xfId="0" applyFont="1"/>
    <xf numFmtId="0" fontId="16" fillId="0" borderId="14" xfId="0" applyFont="1" applyBorder="1" applyAlignment="1">
      <alignment horizontal="left"/>
    </xf>
    <xf numFmtId="0" fontId="16" fillId="0" borderId="14" xfId="0" applyFont="1" applyBorder="1" applyAlignment="1">
      <alignment horizontal="center"/>
    </xf>
    <xf numFmtId="0" fontId="16" fillId="0" borderId="14" xfId="0" applyFont="1" applyBorder="1"/>
    <xf numFmtId="0" fontId="16" fillId="0" borderId="15" xfId="0" applyFont="1" applyBorder="1"/>
    <xf numFmtId="0" fontId="15" fillId="0" borderId="14" xfId="0" applyFont="1" applyBorder="1"/>
    <xf numFmtId="0" fontId="18" fillId="0" borderId="9" xfId="0" applyFont="1" applyBorder="1"/>
    <xf numFmtId="0" fontId="18" fillId="0" borderId="14" xfId="0" applyFont="1" applyBorder="1"/>
    <xf numFmtId="14" fontId="20" fillId="0" borderId="7" xfId="0" applyNumberFormat="1" applyFont="1" applyBorder="1" applyAlignment="1">
      <alignment horizontal="left"/>
    </xf>
    <xf numFmtId="0" fontId="20" fillId="0" borderId="17" xfId="0" applyFont="1" applyBorder="1" applyAlignment="1">
      <alignment horizontal="right"/>
    </xf>
    <xf numFmtId="0" fontId="19" fillId="0" borderId="11" xfId="0" applyFont="1" applyBorder="1"/>
    <xf numFmtId="0" fontId="21" fillId="3" borderId="17" xfId="0" applyFont="1" applyFill="1" applyBorder="1"/>
    <xf numFmtId="0" fontId="4" fillId="3" borderId="17" xfId="0" applyFont="1" applyFill="1" applyBorder="1"/>
    <xf numFmtId="3" fontId="17" fillId="4" borderId="17" xfId="0" applyNumberFormat="1" applyFont="1" applyFill="1" applyBorder="1"/>
    <xf numFmtId="3" fontId="17" fillId="0" borderId="9" xfId="0" applyNumberFormat="1" applyFont="1" applyBorder="1" applyAlignment="1">
      <alignment horizontal="center"/>
    </xf>
    <xf numFmtId="3" fontId="17" fillId="0" borderId="12" xfId="0" applyNumberFormat="1" applyFont="1" applyBorder="1" applyAlignment="1">
      <alignment horizontal="center"/>
    </xf>
    <xf numFmtId="3" fontId="17" fillId="0" borderId="13" xfId="0" applyNumberFormat="1" applyFont="1" applyBorder="1" applyAlignment="1">
      <alignment horizontal="center"/>
    </xf>
    <xf numFmtId="0" fontId="22" fillId="0" borderId="0" xfId="0" applyFont="1" applyAlignment="1">
      <alignment vertical="top" wrapText="1"/>
    </xf>
    <xf numFmtId="0" fontId="13" fillId="0" borderId="20" xfId="0" applyFont="1" applyBorder="1"/>
    <xf numFmtId="0" fontId="13" fillId="0" borderId="17" xfId="0" applyFont="1" applyBorder="1"/>
    <xf numFmtId="0" fontId="18" fillId="0" borderId="20" xfId="0" applyFont="1" applyBorder="1"/>
    <xf numFmtId="0" fontId="16" fillId="0" borderId="22" xfId="0" applyFont="1" applyBorder="1"/>
    <xf numFmtId="0" fontId="18" fillId="0" borderId="0" xfId="0" applyFont="1"/>
    <xf numFmtId="0" fontId="19" fillId="0" borderId="14" xfId="0" applyFont="1" applyBorder="1"/>
    <xf numFmtId="1" fontId="19" fillId="0" borderId="14" xfId="0" applyNumberFormat="1" applyFont="1" applyBorder="1"/>
    <xf numFmtId="0" fontId="0" fillId="0" borderId="15" xfId="0" applyBorder="1" applyAlignment="1">
      <alignment horizontal="left"/>
    </xf>
    <xf numFmtId="0" fontId="14" fillId="0" borderId="21" xfId="0" applyFont="1" applyBorder="1"/>
    <xf numFmtId="0" fontId="0" fillId="0" borderId="21" xfId="0" applyBorder="1"/>
    <xf numFmtId="0" fontId="0" fillId="0" borderId="14" xfId="0" applyBorder="1"/>
    <xf numFmtId="3" fontId="17" fillId="2" borderId="17" xfId="0" applyNumberFormat="1" applyFont="1" applyFill="1" applyBorder="1"/>
    <xf numFmtId="0" fontId="23" fillId="0" borderId="0" xfId="0" applyFont="1"/>
    <xf numFmtId="0" fontId="19" fillId="0" borderId="26" xfId="0" applyFont="1" applyBorder="1"/>
    <xf numFmtId="0" fontId="0" fillId="0" borderId="27" xfId="0" applyBorder="1"/>
    <xf numFmtId="3" fontId="4" fillId="5" borderId="17" xfId="0" applyNumberFormat="1" applyFont="1" applyFill="1" applyBorder="1"/>
    <xf numFmtId="3" fontId="24" fillId="3" borderId="0" xfId="0" applyNumberFormat="1" applyFont="1" applyFill="1"/>
    <xf numFmtId="0" fontId="19" fillId="0" borderId="17" xfId="0" applyFont="1" applyBorder="1"/>
    <xf numFmtId="0" fontId="0" fillId="0" borderId="28" xfId="0" applyBorder="1"/>
    <xf numFmtId="3" fontId="25" fillId="0" borderId="0" xfId="0" applyNumberFormat="1" applyFont="1"/>
    <xf numFmtId="3" fontId="2" fillId="0" borderId="0" xfId="0" applyNumberFormat="1" applyFont="1"/>
    <xf numFmtId="0" fontId="25" fillId="0" borderId="0" xfId="0" applyFont="1"/>
    <xf numFmtId="3" fontId="17" fillId="3" borderId="0" xfId="0" applyNumberFormat="1" applyFont="1" applyFill="1"/>
    <xf numFmtId="3" fontId="25" fillId="0" borderId="0" xfId="0" applyNumberFormat="1" applyFont="1" applyAlignment="1">
      <alignment horizontal="center"/>
    </xf>
    <xf numFmtId="0" fontId="18" fillId="0" borderId="29" xfId="0" applyFont="1" applyBorder="1"/>
    <xf numFmtId="0" fontId="0" fillId="0" borderId="30" xfId="0" applyBorder="1"/>
    <xf numFmtId="14" fontId="16" fillId="0" borderId="14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1" fillId="3" borderId="0" xfId="0" applyFont="1" applyFill="1"/>
    <xf numFmtId="0" fontId="19" fillId="0" borderId="0" xfId="0" applyFont="1" applyAlignment="1">
      <alignment horizontal="center" vertical="center"/>
    </xf>
    <xf numFmtId="14" fontId="16" fillId="0" borderId="0" xfId="0" applyNumberFormat="1" applyFont="1"/>
    <xf numFmtId="0" fontId="16" fillId="0" borderId="0" xfId="0" applyFont="1"/>
    <xf numFmtId="0" fontId="20" fillId="0" borderId="0" xfId="0" applyFont="1" applyAlignment="1">
      <alignment horizontal="center"/>
    </xf>
    <xf numFmtId="0" fontId="4" fillId="0" borderId="0" xfId="0" applyFont="1"/>
    <xf numFmtId="0" fontId="13" fillId="0" borderId="14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1" fillId="0" borderId="17" xfId="0" applyFont="1" applyBorder="1" applyAlignment="1">
      <alignment horizontal="center"/>
    </xf>
    <xf numFmtId="0" fontId="11" fillId="0" borderId="17" xfId="0" applyFont="1" applyBorder="1"/>
    <xf numFmtId="0" fontId="4" fillId="0" borderId="17" xfId="0" applyFont="1" applyBorder="1"/>
    <xf numFmtId="0" fontId="2" fillId="0" borderId="17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3" fontId="18" fillId="0" borderId="14" xfId="0" applyNumberFormat="1" applyFont="1" applyBorder="1"/>
    <xf numFmtId="0" fontId="20" fillId="0" borderId="34" xfId="0" applyFont="1" applyBorder="1" applyAlignment="1" applyProtection="1">
      <alignment horizontal="right"/>
      <protection locked="0"/>
    </xf>
    <xf numFmtId="0" fontId="20" fillId="0" borderId="33" xfId="0" applyFont="1" applyBorder="1" applyAlignment="1" applyProtection="1">
      <alignment horizontal="right"/>
      <protection locked="0"/>
    </xf>
    <xf numFmtId="0" fontId="18" fillId="0" borderId="15" xfId="0" applyFont="1" applyBorder="1"/>
    <xf numFmtId="0" fontId="10" fillId="0" borderId="17" xfId="0" applyFont="1" applyBorder="1"/>
    <xf numFmtId="0" fontId="29" fillId="0" borderId="17" xfId="0" applyFont="1" applyBorder="1"/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30" fillId="0" borderId="0" xfId="0" applyFont="1"/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31" fillId="0" borderId="0" xfId="0" applyFont="1"/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0" fontId="21" fillId="0" borderId="17" xfId="0" applyFont="1" applyBorder="1"/>
    <xf numFmtId="0" fontId="2" fillId="0" borderId="14" xfId="0" applyFont="1" applyBorder="1"/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32" fillId="0" borderId="17" xfId="0" applyFont="1" applyBorder="1"/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0" fontId="30" fillId="0" borderId="17" xfId="0" applyFont="1" applyBorder="1"/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3" fontId="11" fillId="3" borderId="17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3" fontId="11" fillId="3" borderId="17" xfId="0" applyNumberFormat="1" applyFont="1" applyFill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14" fontId="14" fillId="0" borderId="8" xfId="0" applyNumberFormat="1" applyFont="1" applyBorder="1" applyAlignment="1">
      <alignment horizontal="left"/>
    </xf>
    <xf numFmtId="14" fontId="14" fillId="0" borderId="15" xfId="0" applyNumberFormat="1" applyFont="1" applyBorder="1" applyAlignment="1">
      <alignment horizontal="center"/>
    </xf>
    <xf numFmtId="14" fontId="14" fillId="0" borderId="22" xfId="0" applyNumberFormat="1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11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 vertical="top"/>
    </xf>
    <xf numFmtId="3" fontId="25" fillId="0" borderId="17" xfId="0" applyNumberFormat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4" fontId="26" fillId="0" borderId="31" xfId="0" applyNumberFormat="1" applyFont="1" applyBorder="1" applyAlignment="1">
      <alignment horizont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/>
    </xf>
    <xf numFmtId="3" fontId="11" fillId="3" borderId="17" xfId="0" applyNumberFormat="1" applyFont="1" applyFill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3" fontId="11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2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3-4A6A-8A76-DC216E1A2936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53-4A6A-8A76-DC216E1A2936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53-4A6A-8A76-DC216E1A2936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3-4A6A-8A76-DC216E1A2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9-4E57-9D9F-D64F1ECDDB91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9-4E57-9D9F-D64F1ECDDB91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19-4E57-9D9F-D64F1ECDDB91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19-4E57-9D9F-D64F1ECDDB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10TH - 16TH JUNE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'10TH - 16TH JUNE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'10TH - 16TH JUNE 2021'!$R$47:$R$53</c:f>
              <c:strCache>
                <c:ptCount val="7"/>
                <c:pt idx="0">
                  <c:v>10TH JUNE 2021</c:v>
                </c:pt>
                <c:pt idx="1">
                  <c:v>11TH JUNE 2021</c:v>
                </c:pt>
                <c:pt idx="2">
                  <c:v>12TH JUNE 2021</c:v>
                </c:pt>
                <c:pt idx="3">
                  <c:v>13TH JUNE 2021</c:v>
                </c:pt>
                <c:pt idx="4">
                  <c:v>14TH JUNE 2021</c:v>
                </c:pt>
                <c:pt idx="5">
                  <c:v>15TH JUNE 2021</c:v>
                </c:pt>
                <c:pt idx="6">
                  <c:v>16TH JUNE 2021</c:v>
                </c:pt>
              </c:strCache>
            </c:strRef>
          </c:cat>
          <c:val>
            <c:numRef>
              <c:f>'10TH - 16TH JUNE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24</c:v>
                </c:pt>
                <c:pt idx="3">
                  <c:v>158</c:v>
                </c:pt>
                <c:pt idx="4">
                  <c:v>356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3-4D4E-9E5D-45023CDC2807}"/>
            </c:ext>
          </c:extLst>
        </c:ser>
        <c:ser>
          <c:idx val="1"/>
          <c:order val="1"/>
          <c:tx>
            <c:strRef>
              <c:f>'10TH - 16TH JUNE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'10TH - 16TH JUNE 2021'!$R$47:$R$53</c:f>
              <c:strCache>
                <c:ptCount val="7"/>
                <c:pt idx="0">
                  <c:v>10TH JUNE 2021</c:v>
                </c:pt>
                <c:pt idx="1">
                  <c:v>11TH JUNE 2021</c:v>
                </c:pt>
                <c:pt idx="2">
                  <c:v>12TH JUNE 2021</c:v>
                </c:pt>
                <c:pt idx="3">
                  <c:v>13TH JUNE 2021</c:v>
                </c:pt>
                <c:pt idx="4">
                  <c:v>14TH JUNE 2021</c:v>
                </c:pt>
                <c:pt idx="5">
                  <c:v>15TH JUNE 2021</c:v>
                </c:pt>
                <c:pt idx="6">
                  <c:v>16TH JUNE 2021</c:v>
                </c:pt>
              </c:strCache>
            </c:strRef>
          </c:cat>
          <c:val>
            <c:numRef>
              <c:f>'10TH - 16TH JUNE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48</c:v>
                </c:pt>
                <c:pt idx="4">
                  <c:v>183</c:v>
                </c:pt>
                <c:pt idx="5">
                  <c:v>711</c:v>
                </c:pt>
                <c:pt idx="6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3-4D4E-9E5D-45023CDC2807}"/>
            </c:ext>
          </c:extLst>
        </c:ser>
        <c:ser>
          <c:idx val="2"/>
          <c:order val="2"/>
          <c:tx>
            <c:strRef>
              <c:f>'10TH - 16TH JUNE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'10TH - 16TH JUNE 2021'!$R$47:$R$53</c:f>
              <c:strCache>
                <c:ptCount val="7"/>
                <c:pt idx="0">
                  <c:v>10TH JUNE 2021</c:v>
                </c:pt>
                <c:pt idx="1">
                  <c:v>11TH JUNE 2021</c:v>
                </c:pt>
                <c:pt idx="2">
                  <c:v>12TH JUNE 2021</c:v>
                </c:pt>
                <c:pt idx="3">
                  <c:v>13TH JUNE 2021</c:v>
                </c:pt>
                <c:pt idx="4">
                  <c:v>14TH JUNE 2021</c:v>
                </c:pt>
                <c:pt idx="5">
                  <c:v>15TH JUNE 2021</c:v>
                </c:pt>
                <c:pt idx="6">
                  <c:v>16TH JUNE 2021</c:v>
                </c:pt>
              </c:strCache>
            </c:strRef>
          </c:cat>
          <c:val>
            <c:numRef>
              <c:f>'10TH - 16TH JUNE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34</c:v>
                </c:pt>
                <c:pt idx="3">
                  <c:v>202</c:v>
                </c:pt>
                <c:pt idx="4">
                  <c:v>452</c:v>
                </c:pt>
                <c:pt idx="5">
                  <c:v>452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3-4D4E-9E5D-45023CDC2807}"/>
            </c:ext>
          </c:extLst>
        </c:ser>
        <c:ser>
          <c:idx val="3"/>
          <c:order val="3"/>
          <c:tx>
            <c:strRef>
              <c:f>'10TH - 16TH JUNE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'10TH - 16TH JUNE 2021'!$R$47:$R$53</c:f>
              <c:strCache>
                <c:ptCount val="7"/>
                <c:pt idx="0">
                  <c:v>10TH JUNE 2021</c:v>
                </c:pt>
                <c:pt idx="1">
                  <c:v>11TH JUNE 2021</c:v>
                </c:pt>
                <c:pt idx="2">
                  <c:v>12TH JUNE 2021</c:v>
                </c:pt>
                <c:pt idx="3">
                  <c:v>13TH JUNE 2021</c:v>
                </c:pt>
                <c:pt idx="4">
                  <c:v>14TH JUNE 2021</c:v>
                </c:pt>
                <c:pt idx="5">
                  <c:v>15TH JUNE 2021</c:v>
                </c:pt>
                <c:pt idx="6">
                  <c:v>16TH JUNE 2021</c:v>
                </c:pt>
              </c:strCache>
            </c:strRef>
          </c:cat>
          <c:val>
            <c:numRef>
              <c:f>'10TH - 16TH JUNE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206</c:v>
                </c:pt>
                <c:pt idx="4">
                  <c:v>539</c:v>
                </c:pt>
                <c:pt idx="5">
                  <c:v>711</c:v>
                </c:pt>
                <c:pt idx="6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3-4D4E-9E5D-45023CDC28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604561023"/>
        <c:axId val="604560607"/>
        <c:axId val="0"/>
      </c:bar3DChart>
      <c:catAx>
        <c:axId val="604561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604560607"/>
        <c:crosses val="autoZero"/>
        <c:auto val="1"/>
        <c:lblAlgn val="ctr"/>
        <c:lblOffset val="100"/>
        <c:noMultiLvlLbl val="0"/>
      </c:catAx>
      <c:valAx>
        <c:axId val="60456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604561023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4-43F0-98D7-AA5D84AE0908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4-43F0-98D7-AA5D84AE0908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4-43F0-98D7-AA5D84AE0908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54-43F0-98D7-AA5D84AE09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D-4F23-A79E-B8FDF545AECE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3D-4F23-A79E-B8FDF545AECE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3D-4F23-A79E-B8FDF545AECE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3D-4F23-A79E-B8FDF545AE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3-4BB5-9F11-39FC82CE56CA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3-4BB5-9F11-39FC82CE56CA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33-4BB5-9F11-39FC82CE56CA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33-4BB5-9F11-39FC82CE56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4-40BC-84E8-F5DF4141602B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4-40BC-84E8-F5DF4141602B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A4-40BC-84E8-F5DF4141602B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4-40BC-84E8-F5DF414160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17TH - 23RD JUNE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'17TH - 23RD JUNE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'17TH - 23RD JUNE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SEA SALT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'17TH - 23RD JUNE 2021'!$C$7:$C$19</c:f>
              <c:numCache>
                <c:formatCode>#,##0</c:formatCode>
                <c:ptCount val="13"/>
                <c:pt idx="0">
                  <c:v>8253</c:v>
                </c:pt>
                <c:pt idx="1">
                  <c:v>81237</c:v>
                </c:pt>
                <c:pt idx="2">
                  <c:v>26788</c:v>
                </c:pt>
                <c:pt idx="3">
                  <c:v>0</c:v>
                </c:pt>
                <c:pt idx="4">
                  <c:v>3861</c:v>
                </c:pt>
                <c:pt idx="5">
                  <c:v>24690</c:v>
                </c:pt>
                <c:pt idx="6">
                  <c:v>19768</c:v>
                </c:pt>
                <c:pt idx="7">
                  <c:v>0</c:v>
                </c:pt>
                <c:pt idx="8">
                  <c:v>32706</c:v>
                </c:pt>
                <c:pt idx="9">
                  <c:v>0</c:v>
                </c:pt>
                <c:pt idx="10">
                  <c:v>4638</c:v>
                </c:pt>
                <c:pt idx="11">
                  <c:v>2243</c:v>
                </c:pt>
                <c:pt idx="12">
                  <c:v>48671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7-4F3D-9CCD-9CE725C0B6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20720751"/>
        <c:axId val="420699951"/>
        <c:axId val="0"/>
      </c:bar3DChart>
      <c:catAx>
        <c:axId val="420720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420699951"/>
        <c:crosses val="autoZero"/>
        <c:auto val="1"/>
        <c:lblAlgn val="ctr"/>
        <c:lblOffset val="100"/>
        <c:noMultiLvlLbl val="0"/>
      </c:catAx>
      <c:valAx>
        <c:axId val="420699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420720751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17TH - 23RD JUNE 2021</a:t>
            </a:r>
            <a:endParaRPr lang="en-US" sz="1600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gradFill rotWithShape="1">
          <a:gsLst>
            <a:gs pos="0">
              <a:schemeClr val="dk1">
                <a:lumMod val="110000"/>
                <a:satMod val="105000"/>
                <a:tint val="67000"/>
              </a:schemeClr>
            </a:gs>
            <a:gs pos="50000">
              <a:schemeClr val="dk1">
                <a:lumMod val="105000"/>
                <a:satMod val="103000"/>
                <a:tint val="73000"/>
              </a:schemeClr>
            </a:gs>
            <a:gs pos="100000">
              <a:schemeClr val="dk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dk1"/>
          </a:solidFill>
          <a:prstDash val="solid"/>
          <a:miter lim="800000"/>
        </a:ln>
        <a:effectLst/>
        <a:sp3d contourW="6350">
          <a:contourClr>
            <a:schemeClr val="dk1"/>
          </a:contourClr>
        </a:sp3d>
      </c:spPr>
    </c:sideWall>
    <c:backWall>
      <c:thickness val="0"/>
      <c:spPr>
        <a:gradFill rotWithShape="1">
          <a:gsLst>
            <a:gs pos="0">
              <a:schemeClr val="dk1">
                <a:lumMod val="110000"/>
                <a:satMod val="105000"/>
                <a:tint val="67000"/>
              </a:schemeClr>
            </a:gs>
            <a:gs pos="50000">
              <a:schemeClr val="dk1">
                <a:lumMod val="105000"/>
                <a:satMod val="103000"/>
                <a:tint val="73000"/>
              </a:schemeClr>
            </a:gs>
            <a:gs pos="100000">
              <a:schemeClr val="dk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dk1"/>
          </a:solidFill>
          <a:prstDash val="solid"/>
          <a:miter lim="800000"/>
        </a:ln>
        <a:effectLst/>
        <a:sp3d contourW="6350">
          <a:contourClr>
            <a:schemeClr val="dk1"/>
          </a:contourClr>
        </a:sp3d>
      </c:spPr>
    </c:backWall>
    <c:plotArea>
      <c:layout>
        <c:manualLayout>
          <c:layoutTarget val="inner"/>
          <c:xMode val="edge"/>
          <c:yMode val="edge"/>
          <c:x val="8.3194698276598283E-2"/>
          <c:y val="0.14672426205903527"/>
          <c:w val="0.84449872182463093"/>
          <c:h val="0.622682834192162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'17TH - 23RD JUNE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'17TH - 23RD JUNE 2021'!$R$47:$R$53</c:f>
              <c:strCache>
                <c:ptCount val="7"/>
                <c:pt idx="0">
                  <c:v>17TH JUNE 2021</c:v>
                </c:pt>
                <c:pt idx="1">
                  <c:v>18TH JUNE 2021</c:v>
                </c:pt>
                <c:pt idx="2">
                  <c:v>19TH JUNE 2021</c:v>
                </c:pt>
                <c:pt idx="3">
                  <c:v>20TH JUNE 2021</c:v>
                </c:pt>
                <c:pt idx="4">
                  <c:v>21ST JUNE 2021</c:v>
                </c:pt>
                <c:pt idx="5">
                  <c:v>22ND JUNE 2021</c:v>
                </c:pt>
                <c:pt idx="6">
                  <c:v>23RD JUNE 2021</c:v>
                </c:pt>
              </c:strCache>
            </c:strRef>
          </c:cat>
          <c:val>
            <c:numRef>
              <c:f>'17TH - 23RD JUNE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581</c:v>
                </c:pt>
                <c:pt idx="3">
                  <c:v>195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788-8191-E05CE1BD894E}"/>
            </c:ext>
          </c:extLst>
        </c:ser>
        <c:ser>
          <c:idx val="1"/>
          <c:order val="1"/>
          <c:tx>
            <c:strRef>
              <c:f>'17TH - 23RD JUNE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'17TH - 23RD JUNE 2021'!$R$47:$R$53</c:f>
              <c:strCache>
                <c:ptCount val="7"/>
                <c:pt idx="0">
                  <c:v>17TH JUNE 2021</c:v>
                </c:pt>
                <c:pt idx="1">
                  <c:v>18TH JUNE 2021</c:v>
                </c:pt>
                <c:pt idx="2">
                  <c:v>19TH JUNE 2021</c:v>
                </c:pt>
                <c:pt idx="3">
                  <c:v>20TH JUNE 2021</c:v>
                </c:pt>
                <c:pt idx="4">
                  <c:v>21ST JUNE 2021</c:v>
                </c:pt>
                <c:pt idx="5">
                  <c:v>22ND JUNE 2021</c:v>
                </c:pt>
                <c:pt idx="6">
                  <c:v>23RD JUNE 2021</c:v>
                </c:pt>
              </c:strCache>
            </c:strRef>
          </c:cat>
          <c:val>
            <c:numRef>
              <c:f>'17TH - 23RD JUNE 2021'!$T$47:$T$53</c:f>
              <c:numCache>
                <c:formatCode>General</c:formatCode>
                <c:ptCount val="7"/>
                <c:pt idx="0">
                  <c:v>208</c:v>
                </c:pt>
                <c:pt idx="1">
                  <c:v>0</c:v>
                </c:pt>
                <c:pt idx="2">
                  <c:v>0</c:v>
                </c:pt>
                <c:pt idx="3">
                  <c:v>207</c:v>
                </c:pt>
                <c:pt idx="4">
                  <c:v>288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788-8191-E05CE1BD894E}"/>
            </c:ext>
          </c:extLst>
        </c:ser>
        <c:ser>
          <c:idx val="2"/>
          <c:order val="2"/>
          <c:tx>
            <c:strRef>
              <c:f>'17TH - 23RD JUNE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'17TH - 23RD JUNE 2021'!$R$47:$R$53</c:f>
              <c:strCache>
                <c:ptCount val="7"/>
                <c:pt idx="0">
                  <c:v>17TH JUNE 2021</c:v>
                </c:pt>
                <c:pt idx="1">
                  <c:v>18TH JUNE 2021</c:v>
                </c:pt>
                <c:pt idx="2">
                  <c:v>19TH JUNE 2021</c:v>
                </c:pt>
                <c:pt idx="3">
                  <c:v>20TH JUNE 2021</c:v>
                </c:pt>
                <c:pt idx="4">
                  <c:v>21ST JUNE 2021</c:v>
                </c:pt>
                <c:pt idx="5">
                  <c:v>22ND JUNE 2021</c:v>
                </c:pt>
                <c:pt idx="6">
                  <c:v>23RD JUNE 2021</c:v>
                </c:pt>
              </c:strCache>
            </c:strRef>
          </c:cat>
          <c:val>
            <c:numRef>
              <c:f>'17TH - 23RD JUNE 2021'!$U$47:$U$53</c:f>
              <c:numCache>
                <c:formatCode>General</c:formatCode>
                <c:ptCount val="7"/>
                <c:pt idx="0">
                  <c:v>172</c:v>
                </c:pt>
                <c:pt idx="1">
                  <c:v>0</c:v>
                </c:pt>
                <c:pt idx="2">
                  <c:v>439</c:v>
                </c:pt>
                <c:pt idx="3">
                  <c:v>282</c:v>
                </c:pt>
                <c:pt idx="4">
                  <c:v>268</c:v>
                </c:pt>
                <c:pt idx="5">
                  <c:v>0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788-8191-E05CE1BD894E}"/>
            </c:ext>
          </c:extLst>
        </c:ser>
        <c:ser>
          <c:idx val="3"/>
          <c:order val="3"/>
          <c:tx>
            <c:strRef>
              <c:f>'17TH - 23RD JUNE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'17TH - 23RD JUNE 2021'!$R$47:$R$53</c:f>
              <c:strCache>
                <c:ptCount val="7"/>
                <c:pt idx="0">
                  <c:v>17TH JUNE 2021</c:v>
                </c:pt>
                <c:pt idx="1">
                  <c:v>18TH JUNE 2021</c:v>
                </c:pt>
                <c:pt idx="2">
                  <c:v>19TH JUNE 2021</c:v>
                </c:pt>
                <c:pt idx="3">
                  <c:v>20TH JUNE 2021</c:v>
                </c:pt>
                <c:pt idx="4">
                  <c:v>21ST JUNE 2021</c:v>
                </c:pt>
                <c:pt idx="5">
                  <c:v>22ND JUNE 2021</c:v>
                </c:pt>
                <c:pt idx="6">
                  <c:v>23RD JUNE 2021</c:v>
                </c:pt>
              </c:strCache>
            </c:strRef>
          </c:cat>
          <c:val>
            <c:numRef>
              <c:f>'17TH - 23RD JUNE 2021'!$V$47:$V$53</c:f>
              <c:numCache>
                <c:formatCode>General</c:formatCode>
                <c:ptCount val="7"/>
                <c:pt idx="0">
                  <c:v>208</c:v>
                </c:pt>
                <c:pt idx="1">
                  <c:v>0</c:v>
                </c:pt>
                <c:pt idx="2">
                  <c:v>581</c:v>
                </c:pt>
                <c:pt idx="3">
                  <c:v>402</c:v>
                </c:pt>
                <c:pt idx="4">
                  <c:v>288</c:v>
                </c:pt>
                <c:pt idx="5">
                  <c:v>0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34-4788-8191-E05CE1BD89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59749743"/>
        <c:axId val="559743087"/>
        <c:axId val="0"/>
      </c:bar3DChart>
      <c:catAx>
        <c:axId val="55974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59743087"/>
        <c:crosses val="autoZero"/>
        <c:auto val="1"/>
        <c:lblAlgn val="ctr"/>
        <c:lblOffset val="100"/>
        <c:noMultiLvlLbl val="0"/>
      </c:catAx>
      <c:valAx>
        <c:axId val="55974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59749743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214-8122-A303C09CFEAB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F-4214-8122-A303C09CFEAB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F-4214-8122-A303C09CFEAB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5F-4214-8122-A303C09CFE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D-4B88-B55A-6C9824FD0AFB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D-4B88-B55A-6C9824FD0AFB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D-4B88-B55A-6C9824FD0AFB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D-4B88-B55A-6C9824FD0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0-4693-82C9-DD1B31CE61E7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0-4693-82C9-DD1B31CE61E7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0-4693-82C9-DD1B31CE61E7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50-4693-82C9-DD1B31CE61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14TH - 20TH JANUARY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'14TH - 20TH JAN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'14TH - 20TH JAN 2021'!$R$47:$R$53</c:f>
              <c:strCache>
                <c:ptCount val="7"/>
                <c:pt idx="0">
                  <c:v>14TH JANUARY 2021</c:v>
                </c:pt>
                <c:pt idx="1">
                  <c:v>15TH JANUARY 2021</c:v>
                </c:pt>
                <c:pt idx="2">
                  <c:v>16TH JANUARY 2021</c:v>
                </c:pt>
                <c:pt idx="3">
                  <c:v>17TH JANUARY 2021</c:v>
                </c:pt>
                <c:pt idx="4">
                  <c:v>18TH JANUARY 2021</c:v>
                </c:pt>
                <c:pt idx="5">
                  <c:v>19TH JANUARY 2021</c:v>
                </c:pt>
                <c:pt idx="6">
                  <c:v>20TH JANUARY 2021</c:v>
                </c:pt>
              </c:strCache>
            </c:strRef>
          </c:cat>
          <c:val>
            <c:numRef>
              <c:f>'14TH - 20TH JAN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866</c:v>
                </c:pt>
                <c:pt idx="2">
                  <c:v>552</c:v>
                </c:pt>
                <c:pt idx="3">
                  <c:v>292</c:v>
                </c:pt>
                <c:pt idx="4">
                  <c:v>104</c:v>
                </c:pt>
                <c:pt idx="5">
                  <c:v>353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B-4E98-B2D3-CF3090717DC9}"/>
            </c:ext>
          </c:extLst>
        </c:ser>
        <c:ser>
          <c:idx val="1"/>
          <c:order val="1"/>
          <c:tx>
            <c:strRef>
              <c:f>'14TH - 20TH JAN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'14TH - 20TH JAN 2021'!$R$47:$R$53</c:f>
              <c:strCache>
                <c:ptCount val="7"/>
                <c:pt idx="0">
                  <c:v>14TH JANUARY 2021</c:v>
                </c:pt>
                <c:pt idx="1">
                  <c:v>15TH JANUARY 2021</c:v>
                </c:pt>
                <c:pt idx="2">
                  <c:v>16TH JANUARY 2021</c:v>
                </c:pt>
                <c:pt idx="3">
                  <c:v>17TH JANUARY 2021</c:v>
                </c:pt>
                <c:pt idx="4">
                  <c:v>18TH JANUARY 2021</c:v>
                </c:pt>
                <c:pt idx="5">
                  <c:v>19TH JANUARY 2021</c:v>
                </c:pt>
                <c:pt idx="6">
                  <c:v>20TH JANUARY 2021</c:v>
                </c:pt>
              </c:strCache>
            </c:strRef>
          </c:cat>
          <c:val>
            <c:numRef>
              <c:f>'14TH - 20TH JAN 2021'!$T$47:$T$53</c:f>
              <c:numCache>
                <c:formatCode>General</c:formatCode>
                <c:ptCount val="7"/>
                <c:pt idx="0">
                  <c:v>73</c:v>
                </c:pt>
                <c:pt idx="1">
                  <c:v>40</c:v>
                </c:pt>
                <c:pt idx="2">
                  <c:v>108</c:v>
                </c:pt>
                <c:pt idx="3">
                  <c:v>32</c:v>
                </c:pt>
                <c:pt idx="4">
                  <c:v>177</c:v>
                </c:pt>
                <c:pt idx="5">
                  <c:v>488</c:v>
                </c:pt>
                <c:pt idx="6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5B-4E98-B2D3-CF3090717DC9}"/>
            </c:ext>
          </c:extLst>
        </c:ser>
        <c:ser>
          <c:idx val="2"/>
          <c:order val="2"/>
          <c:tx>
            <c:strRef>
              <c:f>'14TH - 20TH JAN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'14TH - 20TH JAN 2021'!$R$47:$R$53</c:f>
              <c:strCache>
                <c:ptCount val="7"/>
                <c:pt idx="0">
                  <c:v>14TH JANUARY 2021</c:v>
                </c:pt>
                <c:pt idx="1">
                  <c:v>15TH JANUARY 2021</c:v>
                </c:pt>
                <c:pt idx="2">
                  <c:v>16TH JANUARY 2021</c:v>
                </c:pt>
                <c:pt idx="3">
                  <c:v>17TH JANUARY 2021</c:v>
                </c:pt>
                <c:pt idx="4">
                  <c:v>18TH JANUARY 2021</c:v>
                </c:pt>
                <c:pt idx="5">
                  <c:v>19TH JANUARY 2021</c:v>
                </c:pt>
                <c:pt idx="6">
                  <c:v>20TH JANUARY 2021</c:v>
                </c:pt>
              </c:strCache>
            </c:strRef>
          </c:cat>
          <c:val>
            <c:numRef>
              <c:f>'14TH - 20TH JAN 2021'!$U$47:$U$53</c:f>
              <c:numCache>
                <c:formatCode>General</c:formatCode>
                <c:ptCount val="7"/>
                <c:pt idx="0">
                  <c:v>44</c:v>
                </c:pt>
                <c:pt idx="1">
                  <c:v>679</c:v>
                </c:pt>
                <c:pt idx="2">
                  <c:v>545</c:v>
                </c:pt>
                <c:pt idx="3">
                  <c:v>274</c:v>
                </c:pt>
                <c:pt idx="4">
                  <c:v>249</c:v>
                </c:pt>
                <c:pt idx="5">
                  <c:v>690</c:v>
                </c:pt>
                <c:pt idx="6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5B-4E98-B2D3-CF3090717DC9}"/>
            </c:ext>
          </c:extLst>
        </c:ser>
        <c:ser>
          <c:idx val="3"/>
          <c:order val="3"/>
          <c:tx>
            <c:strRef>
              <c:f>'14TH - 20TH JAN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'14TH - 20TH JAN 2021'!$R$47:$R$53</c:f>
              <c:strCache>
                <c:ptCount val="7"/>
                <c:pt idx="0">
                  <c:v>14TH JANUARY 2021</c:v>
                </c:pt>
                <c:pt idx="1">
                  <c:v>15TH JANUARY 2021</c:v>
                </c:pt>
                <c:pt idx="2">
                  <c:v>16TH JANUARY 2021</c:v>
                </c:pt>
                <c:pt idx="3">
                  <c:v>17TH JANUARY 2021</c:v>
                </c:pt>
                <c:pt idx="4">
                  <c:v>18TH JANUARY 2021</c:v>
                </c:pt>
                <c:pt idx="5">
                  <c:v>19TH JANUARY 2021</c:v>
                </c:pt>
                <c:pt idx="6">
                  <c:v>20TH JANUARY 2021</c:v>
                </c:pt>
              </c:strCache>
            </c:strRef>
          </c:cat>
          <c:val>
            <c:numRef>
              <c:f>'14TH - 20TH JAN 2021'!$V$47:$V$53</c:f>
              <c:numCache>
                <c:formatCode>General</c:formatCode>
                <c:ptCount val="7"/>
                <c:pt idx="0">
                  <c:v>73</c:v>
                </c:pt>
                <c:pt idx="1">
                  <c:v>906</c:v>
                </c:pt>
                <c:pt idx="2">
                  <c:v>660</c:v>
                </c:pt>
                <c:pt idx="3">
                  <c:v>324</c:v>
                </c:pt>
                <c:pt idx="4">
                  <c:v>281</c:v>
                </c:pt>
                <c:pt idx="5">
                  <c:v>841</c:v>
                </c:pt>
                <c:pt idx="6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5B-4E98-B2D3-CF3090717D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936761152"/>
        <c:axId val="1936775296"/>
        <c:axId val="0"/>
      </c:bar3DChart>
      <c:catAx>
        <c:axId val="193676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36775296"/>
        <c:crosses val="autoZero"/>
        <c:auto val="1"/>
        <c:lblAlgn val="ctr"/>
        <c:lblOffset val="100"/>
        <c:noMultiLvlLbl val="0"/>
      </c:catAx>
      <c:valAx>
        <c:axId val="193677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36761152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4-41DD-8DAE-2A06495076C8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4-41DD-8DAE-2A06495076C8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4-41DD-8DAE-2A06495076C8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C4-41DD-8DAE-2A06495076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24TH - 30TH JUNE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'24TH -30TH JUNE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'24TH -30TH JUNE 2021'!$R$47:$R$53</c:f>
              <c:strCache>
                <c:ptCount val="7"/>
                <c:pt idx="0">
                  <c:v>24TH JUNE 2021</c:v>
                </c:pt>
                <c:pt idx="1">
                  <c:v>25TH JUNE 2021</c:v>
                </c:pt>
                <c:pt idx="2">
                  <c:v>26TH JUNE 2021</c:v>
                </c:pt>
                <c:pt idx="3">
                  <c:v>27TH JUNE 2021</c:v>
                </c:pt>
                <c:pt idx="4">
                  <c:v>28TH JUNE 2021</c:v>
                </c:pt>
                <c:pt idx="5">
                  <c:v>29TH JUNE 2021</c:v>
                </c:pt>
                <c:pt idx="6">
                  <c:v>30TH JUNE 2021</c:v>
                </c:pt>
              </c:strCache>
            </c:strRef>
          </c:cat>
          <c:val>
            <c:numRef>
              <c:f>'24TH -30TH JUNE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3-4EF0-9BF4-7715809F4403}"/>
            </c:ext>
          </c:extLst>
        </c:ser>
        <c:ser>
          <c:idx val="1"/>
          <c:order val="1"/>
          <c:tx>
            <c:strRef>
              <c:f>'24TH -30TH JUNE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'24TH -30TH JUNE 2021'!$R$47:$R$53</c:f>
              <c:strCache>
                <c:ptCount val="7"/>
                <c:pt idx="0">
                  <c:v>24TH JUNE 2021</c:v>
                </c:pt>
                <c:pt idx="1">
                  <c:v>25TH JUNE 2021</c:v>
                </c:pt>
                <c:pt idx="2">
                  <c:v>26TH JUNE 2021</c:v>
                </c:pt>
                <c:pt idx="3">
                  <c:v>27TH JUNE 2021</c:v>
                </c:pt>
                <c:pt idx="4">
                  <c:v>28TH JUNE 2021</c:v>
                </c:pt>
                <c:pt idx="5">
                  <c:v>29TH JUNE 2021</c:v>
                </c:pt>
                <c:pt idx="6">
                  <c:v>30TH JUNE 2021</c:v>
                </c:pt>
              </c:strCache>
            </c:strRef>
          </c:cat>
          <c:val>
            <c:numRef>
              <c:f>'24TH -30TH JUNE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D3-4EF0-9BF4-7715809F4403}"/>
            </c:ext>
          </c:extLst>
        </c:ser>
        <c:ser>
          <c:idx val="2"/>
          <c:order val="2"/>
          <c:tx>
            <c:strRef>
              <c:f>'24TH -30TH JUNE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'24TH -30TH JUNE 2021'!$R$47:$R$53</c:f>
              <c:strCache>
                <c:ptCount val="7"/>
                <c:pt idx="0">
                  <c:v>24TH JUNE 2021</c:v>
                </c:pt>
                <c:pt idx="1">
                  <c:v>25TH JUNE 2021</c:v>
                </c:pt>
                <c:pt idx="2">
                  <c:v>26TH JUNE 2021</c:v>
                </c:pt>
                <c:pt idx="3">
                  <c:v>27TH JUNE 2021</c:v>
                </c:pt>
                <c:pt idx="4">
                  <c:v>28TH JUNE 2021</c:v>
                </c:pt>
                <c:pt idx="5">
                  <c:v>29TH JUNE 2021</c:v>
                </c:pt>
                <c:pt idx="6">
                  <c:v>30TH JUNE 2021</c:v>
                </c:pt>
              </c:strCache>
            </c:strRef>
          </c:cat>
          <c:val>
            <c:numRef>
              <c:f>'24TH -30TH JUNE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D3-4EF0-9BF4-7715809F4403}"/>
            </c:ext>
          </c:extLst>
        </c:ser>
        <c:ser>
          <c:idx val="3"/>
          <c:order val="3"/>
          <c:tx>
            <c:strRef>
              <c:f>'24TH -30TH JUNE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'24TH -30TH JUNE 2021'!$R$47:$R$53</c:f>
              <c:strCache>
                <c:ptCount val="7"/>
                <c:pt idx="0">
                  <c:v>24TH JUNE 2021</c:v>
                </c:pt>
                <c:pt idx="1">
                  <c:v>25TH JUNE 2021</c:v>
                </c:pt>
                <c:pt idx="2">
                  <c:v>26TH JUNE 2021</c:v>
                </c:pt>
                <c:pt idx="3">
                  <c:v>27TH JUNE 2021</c:v>
                </c:pt>
                <c:pt idx="4">
                  <c:v>28TH JUNE 2021</c:v>
                </c:pt>
                <c:pt idx="5">
                  <c:v>29TH JUNE 2021</c:v>
                </c:pt>
                <c:pt idx="6">
                  <c:v>30TH JUNE 2021</c:v>
                </c:pt>
              </c:strCache>
            </c:strRef>
          </c:cat>
          <c:val>
            <c:numRef>
              <c:f>'24TH -30TH JUNE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D3-4EF0-9BF4-7715809F44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31585215"/>
        <c:axId val="531584383"/>
        <c:axId val="0"/>
      </c:bar3DChart>
      <c:catAx>
        <c:axId val="53158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31584383"/>
        <c:crosses val="autoZero"/>
        <c:auto val="1"/>
        <c:lblAlgn val="ctr"/>
        <c:lblOffset val="100"/>
        <c:noMultiLvlLbl val="0"/>
      </c:catAx>
      <c:valAx>
        <c:axId val="53158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31585215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PEFORMANCE FOR COMMODITIES AS FROM 24TH - 30TH JUNE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>
        <c:manualLayout>
          <c:layoutTarget val="inner"/>
          <c:xMode val="edge"/>
          <c:yMode val="edge"/>
          <c:x val="0.16260312737780738"/>
          <c:y val="0.20227673619319525"/>
          <c:w val="0.77581152518801599"/>
          <c:h val="0.6672398513696180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'24TH -30TH JUNE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'24TH -30TH JUNE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SEA SALT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'24TH -30TH JUNE 2021'!$C$7:$C$19</c:f>
              <c:numCache>
                <c:formatCode>#,##0</c:formatCode>
                <c:ptCount val="13"/>
                <c:pt idx="0">
                  <c:v>1259</c:v>
                </c:pt>
                <c:pt idx="1">
                  <c:v>72855</c:v>
                </c:pt>
                <c:pt idx="2">
                  <c:v>14667</c:v>
                </c:pt>
                <c:pt idx="3">
                  <c:v>0</c:v>
                </c:pt>
                <c:pt idx="4">
                  <c:v>9996</c:v>
                </c:pt>
                <c:pt idx="5">
                  <c:v>18880</c:v>
                </c:pt>
                <c:pt idx="6">
                  <c:v>962</c:v>
                </c:pt>
                <c:pt idx="7">
                  <c:v>0</c:v>
                </c:pt>
                <c:pt idx="8">
                  <c:v>22000</c:v>
                </c:pt>
                <c:pt idx="9">
                  <c:v>0</c:v>
                </c:pt>
                <c:pt idx="10">
                  <c:v>339</c:v>
                </c:pt>
                <c:pt idx="11">
                  <c:v>10947</c:v>
                </c:pt>
                <c:pt idx="12">
                  <c:v>11668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B-435F-AFDC-16BF20377D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605644991"/>
        <c:axId val="605638751"/>
        <c:axId val="0"/>
      </c:bar3DChart>
      <c:catAx>
        <c:axId val="605644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605638751"/>
        <c:crosses val="autoZero"/>
        <c:auto val="1"/>
        <c:lblAlgn val="ctr"/>
        <c:lblOffset val="100"/>
        <c:noMultiLvlLbl val="0"/>
      </c:catAx>
      <c:valAx>
        <c:axId val="605638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605644991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4-412D-B671-1C85DA75F8E4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4-412D-B671-1C85DA75F8E4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E4-412D-B671-1C85DA75F8E4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E4-412D-B671-1C85DA75F8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3-41DF-941E-F54747F2B3F3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93-41DF-941E-F54747F2B3F3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93-41DF-941E-F54747F2B3F3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93-41DF-941E-F54747F2B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3-4649-BDE9-44D4197B2A6A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D3-4649-BDE9-44D4197B2A6A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D3-4649-BDE9-44D4197B2A6A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D3-4649-BDE9-44D4197B2A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8-4B59-84FE-8C7C83979AAB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8-4B59-84FE-8C7C83979AAB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8-4B59-84FE-8C7C83979AAB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18-4B59-84FE-8C7C83979A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1ST - 7TH JULY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'1ST - 7TH JULY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'1ST - 7TH JULY 2021'!$R$47:$R$53</c:f>
              <c:strCache>
                <c:ptCount val="7"/>
                <c:pt idx="0">
                  <c:v>1ST JULY 2021</c:v>
                </c:pt>
                <c:pt idx="1">
                  <c:v>2ND JULY 2021</c:v>
                </c:pt>
                <c:pt idx="2">
                  <c:v>3RD JULY 2021</c:v>
                </c:pt>
                <c:pt idx="3">
                  <c:v>4TH JULY 2021</c:v>
                </c:pt>
                <c:pt idx="4">
                  <c:v>5TH JULY 2021</c:v>
                </c:pt>
                <c:pt idx="5">
                  <c:v>6TH JULY 2021</c:v>
                </c:pt>
                <c:pt idx="6">
                  <c:v>7TH JULY 2021</c:v>
                </c:pt>
              </c:strCache>
            </c:strRef>
          </c:cat>
          <c:val>
            <c:numRef>
              <c:f>'1ST - 7TH JULY 2021'!$S$47:$S$53</c:f>
              <c:numCache>
                <c:formatCode>General</c:formatCode>
                <c:ptCount val="7"/>
                <c:pt idx="0">
                  <c:v>40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4-4542-8346-C4A05EA44BBC}"/>
            </c:ext>
          </c:extLst>
        </c:ser>
        <c:ser>
          <c:idx val="1"/>
          <c:order val="1"/>
          <c:tx>
            <c:strRef>
              <c:f>'1ST - 7TH JULY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'1ST - 7TH JULY 2021'!$R$47:$R$53</c:f>
              <c:strCache>
                <c:ptCount val="7"/>
                <c:pt idx="0">
                  <c:v>1ST JULY 2021</c:v>
                </c:pt>
                <c:pt idx="1">
                  <c:v>2ND JULY 2021</c:v>
                </c:pt>
                <c:pt idx="2">
                  <c:v>3RD JULY 2021</c:v>
                </c:pt>
                <c:pt idx="3">
                  <c:v>4TH JULY 2021</c:v>
                </c:pt>
                <c:pt idx="4">
                  <c:v>5TH JULY 2021</c:v>
                </c:pt>
                <c:pt idx="5">
                  <c:v>6TH JULY 2021</c:v>
                </c:pt>
                <c:pt idx="6">
                  <c:v>7TH JULY 2021</c:v>
                </c:pt>
              </c:strCache>
            </c:strRef>
          </c:cat>
          <c:val>
            <c:numRef>
              <c:f>'1ST - 7TH JULY 2021'!$T$47:$T$53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44-4542-8346-C4A05EA44BBC}"/>
            </c:ext>
          </c:extLst>
        </c:ser>
        <c:ser>
          <c:idx val="2"/>
          <c:order val="2"/>
          <c:tx>
            <c:strRef>
              <c:f>'1ST - 7TH JULY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'1ST - 7TH JULY 2021'!$R$47:$R$53</c:f>
              <c:strCache>
                <c:ptCount val="7"/>
                <c:pt idx="0">
                  <c:v>1ST JULY 2021</c:v>
                </c:pt>
                <c:pt idx="1">
                  <c:v>2ND JULY 2021</c:v>
                </c:pt>
                <c:pt idx="2">
                  <c:v>3RD JULY 2021</c:v>
                </c:pt>
                <c:pt idx="3">
                  <c:v>4TH JULY 2021</c:v>
                </c:pt>
                <c:pt idx="4">
                  <c:v>5TH JULY 2021</c:v>
                </c:pt>
                <c:pt idx="5">
                  <c:v>6TH JULY 2021</c:v>
                </c:pt>
                <c:pt idx="6">
                  <c:v>7TH JULY 2021</c:v>
                </c:pt>
              </c:strCache>
            </c:strRef>
          </c:cat>
          <c:val>
            <c:numRef>
              <c:f>'1ST - 7TH JULY 2021'!$U$47:$U$53</c:f>
              <c:numCache>
                <c:formatCode>General</c:formatCode>
                <c:ptCount val="7"/>
                <c:pt idx="0">
                  <c:v>42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44-4542-8346-C4A05EA44BBC}"/>
            </c:ext>
          </c:extLst>
        </c:ser>
        <c:ser>
          <c:idx val="3"/>
          <c:order val="3"/>
          <c:tx>
            <c:strRef>
              <c:f>'1ST - 7TH JULY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'1ST - 7TH JULY 2021'!$R$47:$R$53</c:f>
              <c:strCache>
                <c:ptCount val="7"/>
                <c:pt idx="0">
                  <c:v>1ST JULY 2021</c:v>
                </c:pt>
                <c:pt idx="1">
                  <c:v>2ND JULY 2021</c:v>
                </c:pt>
                <c:pt idx="2">
                  <c:v>3RD JULY 2021</c:v>
                </c:pt>
                <c:pt idx="3">
                  <c:v>4TH JULY 2021</c:v>
                </c:pt>
                <c:pt idx="4">
                  <c:v>5TH JULY 2021</c:v>
                </c:pt>
                <c:pt idx="5">
                  <c:v>6TH JULY 2021</c:v>
                </c:pt>
                <c:pt idx="6">
                  <c:v>7TH JULY 2021</c:v>
                </c:pt>
              </c:strCache>
            </c:strRef>
          </c:cat>
          <c:val>
            <c:numRef>
              <c:f>'1ST - 7TH JULY 2021'!$V$47:$V$53</c:f>
              <c:numCache>
                <c:formatCode>General</c:formatCode>
                <c:ptCount val="7"/>
                <c:pt idx="0">
                  <c:v>44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44-4542-8346-C4A05EA44B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83998095"/>
        <c:axId val="583997679"/>
        <c:axId val="0"/>
      </c:bar3DChart>
      <c:catAx>
        <c:axId val="58399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83997679"/>
        <c:crosses val="autoZero"/>
        <c:auto val="1"/>
        <c:lblAlgn val="ctr"/>
        <c:lblOffset val="100"/>
        <c:noMultiLvlLbl val="0"/>
      </c:catAx>
      <c:valAx>
        <c:axId val="58399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83998095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WEEKLY PERFORMANCE FOR COMMODITIES AS FROM 1ST - 7TH JULY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'1ST - 7TH JULY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'1ST - 7TH JULY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SEA SALT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'1ST - 7TH JULY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54430</c:v>
                </c:pt>
                <c:pt idx="2">
                  <c:v>89947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4817</c:v>
                </c:pt>
                <c:pt idx="12">
                  <c:v>41923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1-4C73-96B5-D3D9366126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26415375"/>
        <c:axId val="526417871"/>
        <c:axId val="0"/>
      </c:bar3DChart>
      <c:catAx>
        <c:axId val="5264153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26417871"/>
        <c:crosses val="autoZero"/>
        <c:auto val="1"/>
        <c:lblAlgn val="ctr"/>
        <c:lblOffset val="100"/>
        <c:noMultiLvlLbl val="0"/>
      </c:catAx>
      <c:valAx>
        <c:axId val="526417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26415375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8-4010-B1DF-6BE2C0E8F71F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8-4010-B1DF-6BE2C0E8F71F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8-4010-B1DF-6BE2C0E8F71F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78-4010-B1DF-6BE2C0E8F7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14TH - 20TH JANUARY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'14TH - 20TH JAN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'14TH - 20TH JAN 2021'!$B$7:$B$19</c:f>
              <c:strCache>
                <c:ptCount val="13"/>
                <c:pt idx="0">
                  <c:v>BLK COAL</c:v>
                </c:pt>
                <c:pt idx="1">
                  <c:v>BLK CLINKER</c:v>
                </c:pt>
                <c:pt idx="2">
                  <c:v>BLK RUTILE</c:v>
                </c:pt>
                <c:pt idx="3">
                  <c:v>BLK ILLUMINITE</c:v>
                </c:pt>
                <c:pt idx="4">
                  <c:v>BLK  SEA SALT</c:v>
                </c:pt>
                <c:pt idx="5">
                  <c:v>BLK FERT.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LIVESTOCK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'14TH - 20TH JAN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77259</c:v>
                </c:pt>
                <c:pt idx="2">
                  <c:v>14125</c:v>
                </c:pt>
                <c:pt idx="3">
                  <c:v>0</c:v>
                </c:pt>
                <c:pt idx="4">
                  <c:v>0</c:v>
                </c:pt>
                <c:pt idx="5">
                  <c:v>46663</c:v>
                </c:pt>
                <c:pt idx="6">
                  <c:v>38901</c:v>
                </c:pt>
                <c:pt idx="7">
                  <c:v>0</c:v>
                </c:pt>
                <c:pt idx="8">
                  <c:v>4606</c:v>
                </c:pt>
                <c:pt idx="9">
                  <c:v>0</c:v>
                </c:pt>
                <c:pt idx="10">
                  <c:v>24</c:v>
                </c:pt>
                <c:pt idx="11">
                  <c:v>10454</c:v>
                </c:pt>
                <c:pt idx="12">
                  <c:v>34961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7-4CD8-91FF-C1578F54EE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5763680"/>
        <c:axId val="2025764512"/>
        <c:axId val="0"/>
      </c:bar3DChart>
      <c:catAx>
        <c:axId val="202576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5764512"/>
        <c:crosses val="autoZero"/>
        <c:auto val="1"/>
        <c:lblAlgn val="ctr"/>
        <c:lblOffset val="100"/>
        <c:noMultiLvlLbl val="0"/>
      </c:catAx>
      <c:valAx>
        <c:axId val="202576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5763680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7-4F96-97B2-C2A28A8FDFC2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7-4F96-97B2-C2A28A8FDFC2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7-4F96-97B2-C2A28A8FDFC2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A7-4F96-97B2-C2A28A8FDF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E-4753-AD47-41666A42641F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E-4753-AD47-41666A42641F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1E-4753-AD47-41666A42641F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1E-4753-AD47-41666A426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F-46E2-A8E6-5091E3F94290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6E2-A8E6-5091E3F94290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BF-46E2-A8E6-5091E3F94290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BF-46E2-A8E6-5091E3F942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8TH - 14TH JULY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>
        <c:manualLayout>
          <c:layoutTarget val="inner"/>
          <c:xMode val="edge"/>
          <c:yMode val="edge"/>
          <c:x val="9.3317619462426213E-2"/>
          <c:y val="0.19631633736658821"/>
          <c:w val="0.84305259022665546"/>
          <c:h val="0.563673907840869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'8TH -14TH JULY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'8TH -14TH JULY 2021'!$R$47:$R$53</c:f>
              <c:strCache>
                <c:ptCount val="7"/>
                <c:pt idx="0">
                  <c:v>8TH JULY 2021</c:v>
                </c:pt>
                <c:pt idx="1">
                  <c:v>9TH JULY 2021</c:v>
                </c:pt>
                <c:pt idx="2">
                  <c:v>10TH JULY 2021</c:v>
                </c:pt>
                <c:pt idx="3">
                  <c:v>11TH JULY 2021</c:v>
                </c:pt>
                <c:pt idx="4">
                  <c:v>12TH JULY 2021</c:v>
                </c:pt>
                <c:pt idx="5">
                  <c:v>13TH JULY 2021</c:v>
                </c:pt>
                <c:pt idx="6">
                  <c:v>14TH JULY 2021</c:v>
                </c:pt>
              </c:strCache>
            </c:strRef>
          </c:cat>
          <c:val>
            <c:numRef>
              <c:f>'8TH -14TH JULY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263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8-44CF-8730-06924C05CE0B}"/>
            </c:ext>
          </c:extLst>
        </c:ser>
        <c:ser>
          <c:idx val="1"/>
          <c:order val="1"/>
          <c:tx>
            <c:strRef>
              <c:f>'8TH -14TH JULY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'8TH -14TH JULY 2021'!$R$47:$R$53</c:f>
              <c:strCache>
                <c:ptCount val="7"/>
                <c:pt idx="0">
                  <c:v>8TH JULY 2021</c:v>
                </c:pt>
                <c:pt idx="1">
                  <c:v>9TH JULY 2021</c:v>
                </c:pt>
                <c:pt idx="2">
                  <c:v>10TH JULY 2021</c:v>
                </c:pt>
                <c:pt idx="3">
                  <c:v>11TH JULY 2021</c:v>
                </c:pt>
                <c:pt idx="4">
                  <c:v>12TH JULY 2021</c:v>
                </c:pt>
                <c:pt idx="5">
                  <c:v>13TH JULY 2021</c:v>
                </c:pt>
                <c:pt idx="6">
                  <c:v>14TH JULY 2021</c:v>
                </c:pt>
              </c:strCache>
            </c:strRef>
          </c:cat>
          <c:val>
            <c:numRef>
              <c:f>'8TH -14TH JULY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</c:v>
                </c:pt>
                <c:pt idx="5">
                  <c:v>681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8-44CF-8730-06924C05CE0B}"/>
            </c:ext>
          </c:extLst>
        </c:ser>
        <c:ser>
          <c:idx val="2"/>
          <c:order val="2"/>
          <c:tx>
            <c:strRef>
              <c:f>'8TH -14TH JULY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'8TH -14TH JULY 2021'!$R$47:$R$53</c:f>
              <c:strCache>
                <c:ptCount val="7"/>
                <c:pt idx="0">
                  <c:v>8TH JULY 2021</c:v>
                </c:pt>
                <c:pt idx="1">
                  <c:v>9TH JULY 2021</c:v>
                </c:pt>
                <c:pt idx="2">
                  <c:v>10TH JULY 2021</c:v>
                </c:pt>
                <c:pt idx="3">
                  <c:v>11TH JULY 2021</c:v>
                </c:pt>
                <c:pt idx="4">
                  <c:v>12TH JULY 2021</c:v>
                </c:pt>
                <c:pt idx="5">
                  <c:v>13TH JULY 2021</c:v>
                </c:pt>
                <c:pt idx="6">
                  <c:v>14TH JULY 2021</c:v>
                </c:pt>
              </c:strCache>
            </c:strRef>
          </c:cat>
          <c:val>
            <c:numRef>
              <c:f>'8TH -14TH JULY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274</c:v>
                </c:pt>
                <c:pt idx="5">
                  <c:v>604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98-44CF-8730-06924C05CE0B}"/>
            </c:ext>
          </c:extLst>
        </c:ser>
        <c:ser>
          <c:idx val="3"/>
          <c:order val="3"/>
          <c:tx>
            <c:strRef>
              <c:f>'8TH -14TH JULY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'8TH -14TH JULY 2021'!$R$47:$R$53</c:f>
              <c:strCache>
                <c:ptCount val="7"/>
                <c:pt idx="0">
                  <c:v>8TH JULY 2021</c:v>
                </c:pt>
                <c:pt idx="1">
                  <c:v>9TH JULY 2021</c:v>
                </c:pt>
                <c:pt idx="2">
                  <c:v>10TH JULY 2021</c:v>
                </c:pt>
                <c:pt idx="3">
                  <c:v>11TH JULY 2021</c:v>
                </c:pt>
                <c:pt idx="4">
                  <c:v>12TH JULY 2021</c:v>
                </c:pt>
                <c:pt idx="5">
                  <c:v>13TH JULY 2021</c:v>
                </c:pt>
                <c:pt idx="6">
                  <c:v>14TH JULY 2021</c:v>
                </c:pt>
              </c:strCache>
            </c:strRef>
          </c:cat>
          <c:val>
            <c:numRef>
              <c:f>'8TH -14TH JULY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305</c:v>
                </c:pt>
                <c:pt idx="5">
                  <c:v>687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98-44CF-8730-06924C05CE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81697152"/>
        <c:axId val="1381690080"/>
        <c:axId val="0"/>
      </c:bar3DChart>
      <c:catAx>
        <c:axId val="138169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81690080"/>
        <c:crosses val="autoZero"/>
        <c:auto val="1"/>
        <c:lblAlgn val="ctr"/>
        <c:lblOffset val="100"/>
        <c:noMultiLvlLbl val="0"/>
      </c:catAx>
      <c:valAx>
        <c:axId val="138169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81697152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8TH - 14TH JULY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>
        <c:manualLayout>
          <c:layoutTarget val="inner"/>
          <c:xMode val="edge"/>
          <c:yMode val="edge"/>
          <c:x val="0.20539867369998946"/>
          <c:y val="0.1896670265068327"/>
          <c:w val="0.72580289027389489"/>
          <c:h val="0.6903229834687273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'8TH -14TH JULY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'8TH -14TH JULY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SEA SALT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'8TH -14TH JULY 2021'!$C$7:$C$19</c:f>
              <c:numCache>
                <c:formatCode>#,##0</c:formatCode>
                <c:ptCount val="13"/>
                <c:pt idx="0">
                  <c:v>45046</c:v>
                </c:pt>
                <c:pt idx="1">
                  <c:v>48050</c:v>
                </c:pt>
                <c:pt idx="2">
                  <c:v>0</c:v>
                </c:pt>
                <c:pt idx="3">
                  <c:v>0</c:v>
                </c:pt>
                <c:pt idx="4">
                  <c:v>1609</c:v>
                </c:pt>
                <c:pt idx="5">
                  <c:v>0</c:v>
                </c:pt>
                <c:pt idx="6">
                  <c:v>311</c:v>
                </c:pt>
                <c:pt idx="7">
                  <c:v>725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7718</c:v>
                </c:pt>
                <c:pt idx="12">
                  <c:v>49640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3-43C0-9B5A-6732200443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937129696"/>
        <c:axId val="1937131360"/>
        <c:axId val="0"/>
      </c:bar3DChart>
      <c:catAx>
        <c:axId val="193712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37131360"/>
        <c:crosses val="autoZero"/>
        <c:auto val="1"/>
        <c:lblAlgn val="ctr"/>
        <c:lblOffset val="100"/>
        <c:noMultiLvlLbl val="0"/>
      </c:catAx>
      <c:valAx>
        <c:axId val="1937131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3712969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1-43F2-A41C-2FBF88CB98E2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01-43F2-A41C-2FBF88CB98E2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01-43F2-A41C-2FBF88CB98E2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1-43F2-A41C-2FBF88CB98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9-4EBC-8EC4-239FBAD1A038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9-4EBC-8EC4-239FBAD1A038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9-4EBC-8EC4-239FBAD1A038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9-4EBC-8EC4-239FBAD1A0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3-48CF-985F-8D1AA7669776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63-48CF-985F-8D1AA7669776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63-48CF-985F-8D1AA7669776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63-48CF-985F-8D1AA76697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9-48BC-9012-6A34C2A8DD56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29-48BC-9012-6A34C2A8DD56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29-48BC-9012-6A34C2A8DD56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29-48BC-9012-6A34C2A8DD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WEEKLY PERFORMANCE FOR COMMODITIES AS FROM 15TH- 21ST JULY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>
        <c:manualLayout>
          <c:layoutTarget val="inner"/>
          <c:xMode val="edge"/>
          <c:yMode val="edge"/>
          <c:x val="0.18657855064533871"/>
          <c:y val="0.20739905223517541"/>
          <c:w val="0.72725059204732956"/>
          <c:h val="0.6730028769287134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'15TH - 21ST JULY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'15TH - 21ST JULY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SORGHUM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'15TH - 21ST JULY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4160</c:v>
                </c:pt>
                <c:pt idx="3">
                  <c:v>0</c:v>
                </c:pt>
                <c:pt idx="4">
                  <c:v>14078</c:v>
                </c:pt>
                <c:pt idx="5">
                  <c:v>9516</c:v>
                </c:pt>
                <c:pt idx="6">
                  <c:v>165</c:v>
                </c:pt>
                <c:pt idx="7">
                  <c:v>0</c:v>
                </c:pt>
                <c:pt idx="8">
                  <c:v>44922</c:v>
                </c:pt>
                <c:pt idx="9">
                  <c:v>0</c:v>
                </c:pt>
                <c:pt idx="10">
                  <c:v>0</c:v>
                </c:pt>
                <c:pt idx="11">
                  <c:v>2293</c:v>
                </c:pt>
                <c:pt idx="12">
                  <c:v>60757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3-4A66-9166-88B5C83A67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855695663"/>
        <c:axId val="855696495"/>
        <c:axId val="0"/>
      </c:bar3DChart>
      <c:catAx>
        <c:axId val="855695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55696495"/>
        <c:crosses val="autoZero"/>
        <c:auto val="1"/>
        <c:lblAlgn val="ctr"/>
        <c:lblOffset val="100"/>
        <c:noMultiLvlLbl val="0"/>
      </c:catAx>
      <c:valAx>
        <c:axId val="855696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55695663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2-4408-9E59-8EDBC3002B1F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2-4408-9E59-8EDBC3002B1F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52-4408-9E59-8EDBC3002B1F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52-4408-9E59-8EDBC3002B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15TH - 21ST JULY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>
        <c:manualLayout>
          <c:layoutTarget val="inner"/>
          <c:xMode val="edge"/>
          <c:yMode val="edge"/>
          <c:x val="6.2571724480385893E-2"/>
          <c:y val="0.20764790764790764"/>
          <c:w val="0.87112196921330776"/>
          <c:h val="0.541058049561986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'15TH - 21ST JULY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'15TH - 21ST JULY 2021'!$R$47:$R$53</c:f>
              <c:strCache>
                <c:ptCount val="7"/>
                <c:pt idx="0">
                  <c:v>15TH JULY 2021</c:v>
                </c:pt>
                <c:pt idx="1">
                  <c:v>16TH JULY 2021</c:v>
                </c:pt>
                <c:pt idx="2">
                  <c:v>17TH JULY 2021</c:v>
                </c:pt>
                <c:pt idx="3">
                  <c:v>18TH JULY 2021</c:v>
                </c:pt>
                <c:pt idx="4">
                  <c:v>19TH JULY 2021</c:v>
                </c:pt>
                <c:pt idx="5">
                  <c:v>20TH JULY 2021</c:v>
                </c:pt>
                <c:pt idx="6">
                  <c:v>21ST JULY 2021</c:v>
                </c:pt>
              </c:strCache>
            </c:strRef>
          </c:cat>
          <c:val>
            <c:numRef>
              <c:f>'15TH - 21ST JULY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F-4F69-AC78-5A339935E2E8}"/>
            </c:ext>
          </c:extLst>
        </c:ser>
        <c:ser>
          <c:idx val="1"/>
          <c:order val="1"/>
          <c:tx>
            <c:strRef>
              <c:f>'15TH - 21ST JULY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'15TH - 21ST JULY 2021'!$R$47:$R$53</c:f>
              <c:strCache>
                <c:ptCount val="7"/>
                <c:pt idx="0">
                  <c:v>15TH JULY 2021</c:v>
                </c:pt>
                <c:pt idx="1">
                  <c:v>16TH JULY 2021</c:v>
                </c:pt>
                <c:pt idx="2">
                  <c:v>17TH JULY 2021</c:v>
                </c:pt>
                <c:pt idx="3">
                  <c:v>18TH JULY 2021</c:v>
                </c:pt>
                <c:pt idx="4">
                  <c:v>19TH JULY 2021</c:v>
                </c:pt>
                <c:pt idx="5">
                  <c:v>20TH JULY 2021</c:v>
                </c:pt>
                <c:pt idx="6">
                  <c:v>21ST JULY 2021</c:v>
                </c:pt>
              </c:strCache>
            </c:strRef>
          </c:cat>
          <c:val>
            <c:numRef>
              <c:f>'15TH - 21ST JULY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F-4F69-AC78-5A339935E2E8}"/>
            </c:ext>
          </c:extLst>
        </c:ser>
        <c:ser>
          <c:idx val="2"/>
          <c:order val="2"/>
          <c:tx>
            <c:strRef>
              <c:f>'15TH - 21ST JULY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'15TH - 21ST JULY 2021'!$R$47:$R$53</c:f>
              <c:strCache>
                <c:ptCount val="7"/>
                <c:pt idx="0">
                  <c:v>15TH JULY 2021</c:v>
                </c:pt>
                <c:pt idx="1">
                  <c:v>16TH JULY 2021</c:v>
                </c:pt>
                <c:pt idx="2">
                  <c:v>17TH JULY 2021</c:v>
                </c:pt>
                <c:pt idx="3">
                  <c:v>18TH JULY 2021</c:v>
                </c:pt>
                <c:pt idx="4">
                  <c:v>19TH JULY 2021</c:v>
                </c:pt>
                <c:pt idx="5">
                  <c:v>20TH JULY 2021</c:v>
                </c:pt>
                <c:pt idx="6">
                  <c:v>21ST JULY 2021</c:v>
                </c:pt>
              </c:strCache>
            </c:strRef>
          </c:cat>
          <c:val>
            <c:numRef>
              <c:f>'15TH - 21ST JULY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3F-4F69-AC78-5A339935E2E8}"/>
            </c:ext>
          </c:extLst>
        </c:ser>
        <c:ser>
          <c:idx val="3"/>
          <c:order val="3"/>
          <c:tx>
            <c:strRef>
              <c:f>'15TH - 21ST JULY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'15TH - 21ST JULY 2021'!$R$47:$R$53</c:f>
              <c:strCache>
                <c:ptCount val="7"/>
                <c:pt idx="0">
                  <c:v>15TH JULY 2021</c:v>
                </c:pt>
                <c:pt idx="1">
                  <c:v>16TH JULY 2021</c:v>
                </c:pt>
                <c:pt idx="2">
                  <c:v>17TH JULY 2021</c:v>
                </c:pt>
                <c:pt idx="3">
                  <c:v>18TH JULY 2021</c:v>
                </c:pt>
                <c:pt idx="4">
                  <c:v>19TH JULY 2021</c:v>
                </c:pt>
                <c:pt idx="5">
                  <c:v>20TH JULY 2021</c:v>
                </c:pt>
                <c:pt idx="6">
                  <c:v>21ST JULY 2021</c:v>
                </c:pt>
              </c:strCache>
            </c:strRef>
          </c:cat>
          <c:val>
            <c:numRef>
              <c:f>'15TH - 21ST JULY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3F-4F69-AC78-5A339935E2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64702943"/>
        <c:axId val="964693791"/>
        <c:axId val="0"/>
      </c:bar3DChart>
      <c:catAx>
        <c:axId val="96470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64693791"/>
        <c:crosses val="autoZero"/>
        <c:auto val="1"/>
        <c:lblAlgn val="ctr"/>
        <c:lblOffset val="100"/>
        <c:noMultiLvlLbl val="0"/>
      </c:catAx>
      <c:valAx>
        <c:axId val="96469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64702943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C-42DF-8F5F-FEF35A057F25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9C-42DF-8F5F-FEF35A057F25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9C-42DF-8F5F-FEF35A057F25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9C-42DF-8F5F-FEF35A057F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3-4D16-82E6-92AB45AC4529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3-4D16-82E6-92AB45AC4529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3-4D16-82E6-92AB45AC4529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73-4D16-82E6-92AB45AC45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894-844B-382D6649333E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6-4894-844B-382D6649333E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66-4894-844B-382D6649333E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66-4894-844B-382D664933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0-4B50-B842-4FAC668019E2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10-4B50-B842-4FAC668019E2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0-4B50-B842-4FAC668019E2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10-4B50-B842-4FAC668019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WEEKLY PERFORMANCE FOR COMMODITIES AS FROM 22ND- 28TH JULY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>
        <c:manualLayout>
          <c:layoutTarget val="inner"/>
          <c:xMode val="edge"/>
          <c:yMode val="edge"/>
          <c:x val="0.18657855064533871"/>
          <c:y val="0.20739905223517541"/>
          <c:w val="0.72725059204732956"/>
          <c:h val="0.6730028769287134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'[5]15TH - 21ST JULY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'[5]15TH - 21ST JULY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SORGHUM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'[5]15TH - 21ST JULY 2021'!$C$7:$C$19</c:f>
              <c:numCache>
                <c:formatCode>General</c:formatCode>
                <c:ptCount val="13"/>
                <c:pt idx="0">
                  <c:v>0</c:v>
                </c:pt>
                <c:pt idx="1">
                  <c:v>79530</c:v>
                </c:pt>
                <c:pt idx="2">
                  <c:v>0</c:v>
                </c:pt>
                <c:pt idx="3">
                  <c:v>10001</c:v>
                </c:pt>
                <c:pt idx="4">
                  <c:v>17552</c:v>
                </c:pt>
                <c:pt idx="5">
                  <c:v>0</c:v>
                </c:pt>
                <c:pt idx="6">
                  <c:v>11911</c:v>
                </c:pt>
                <c:pt idx="7">
                  <c:v>0</c:v>
                </c:pt>
                <c:pt idx="8">
                  <c:v>18165</c:v>
                </c:pt>
                <c:pt idx="9">
                  <c:v>0</c:v>
                </c:pt>
                <c:pt idx="10">
                  <c:v>829</c:v>
                </c:pt>
                <c:pt idx="11">
                  <c:v>6549</c:v>
                </c:pt>
                <c:pt idx="12">
                  <c:v>57823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8-4E58-81E4-F626578691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855695663"/>
        <c:axId val="855696495"/>
        <c:axId val="0"/>
      </c:bar3DChart>
      <c:catAx>
        <c:axId val="855695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55696495"/>
        <c:crosses val="autoZero"/>
        <c:auto val="1"/>
        <c:lblAlgn val="ctr"/>
        <c:lblOffset val="100"/>
        <c:noMultiLvlLbl val="0"/>
      </c:catAx>
      <c:valAx>
        <c:axId val="855696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55695663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15TH - 21ST JULY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>
        <c:manualLayout>
          <c:layoutTarget val="inner"/>
          <c:xMode val="edge"/>
          <c:yMode val="edge"/>
          <c:x val="6.2571724480385893E-2"/>
          <c:y val="0.20764790764790764"/>
          <c:w val="0.87112196921330776"/>
          <c:h val="0.541058049561986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'[5]15TH - 21ST JULY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'[5]15TH - 21ST JULY 2021'!$R$47:$R$53</c:f>
              <c:strCache>
                <c:ptCount val="7"/>
                <c:pt idx="0">
                  <c:v>22ND JULY 2021</c:v>
                </c:pt>
                <c:pt idx="1">
                  <c:v>23RD JULY 2021</c:v>
                </c:pt>
                <c:pt idx="2">
                  <c:v>24TH JULY 2021</c:v>
                </c:pt>
                <c:pt idx="3">
                  <c:v>25TH JULY 2021</c:v>
                </c:pt>
                <c:pt idx="4">
                  <c:v>26TH JULY 2021</c:v>
                </c:pt>
                <c:pt idx="5">
                  <c:v>27TH JULY 2021</c:v>
                </c:pt>
                <c:pt idx="6">
                  <c:v>28TH JULY 2021</c:v>
                </c:pt>
              </c:strCache>
            </c:strRef>
          </c:cat>
          <c:val>
            <c:numRef>
              <c:f>'[5]15TH - 21ST JULY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382</c:v>
                </c:pt>
                <c:pt idx="3">
                  <c:v>337</c:v>
                </c:pt>
                <c:pt idx="4">
                  <c:v>30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4-45BB-9A0F-5C3F71B951AC}"/>
            </c:ext>
          </c:extLst>
        </c:ser>
        <c:ser>
          <c:idx val="1"/>
          <c:order val="1"/>
          <c:tx>
            <c:strRef>
              <c:f>'[5]15TH - 21ST JULY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'[5]15TH - 21ST JULY 2021'!$R$47:$R$53</c:f>
              <c:strCache>
                <c:ptCount val="7"/>
                <c:pt idx="0">
                  <c:v>22ND JULY 2021</c:v>
                </c:pt>
                <c:pt idx="1">
                  <c:v>23RD JULY 2021</c:v>
                </c:pt>
                <c:pt idx="2">
                  <c:v>24TH JULY 2021</c:v>
                </c:pt>
                <c:pt idx="3">
                  <c:v>25TH JULY 2021</c:v>
                </c:pt>
                <c:pt idx="4">
                  <c:v>26TH JULY 2021</c:v>
                </c:pt>
                <c:pt idx="5">
                  <c:v>27TH JULY 2021</c:v>
                </c:pt>
                <c:pt idx="6">
                  <c:v>28TH JULY 2021</c:v>
                </c:pt>
              </c:strCache>
            </c:strRef>
          </c:cat>
          <c:val>
            <c:numRef>
              <c:f>'[5]15TH - 21ST JULY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</c:v>
                </c:pt>
                <c:pt idx="4">
                  <c:v>388</c:v>
                </c:pt>
                <c:pt idx="5">
                  <c:v>147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4-45BB-9A0F-5C3F71B951AC}"/>
            </c:ext>
          </c:extLst>
        </c:ser>
        <c:ser>
          <c:idx val="2"/>
          <c:order val="2"/>
          <c:tx>
            <c:strRef>
              <c:f>'[5]15TH - 21ST JULY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'[5]15TH - 21ST JULY 2021'!$R$47:$R$53</c:f>
              <c:strCache>
                <c:ptCount val="7"/>
                <c:pt idx="0">
                  <c:v>22ND JULY 2021</c:v>
                </c:pt>
                <c:pt idx="1">
                  <c:v>23RD JULY 2021</c:v>
                </c:pt>
                <c:pt idx="2">
                  <c:v>24TH JULY 2021</c:v>
                </c:pt>
                <c:pt idx="3">
                  <c:v>25TH JULY 2021</c:v>
                </c:pt>
                <c:pt idx="4">
                  <c:v>26TH JULY 2021</c:v>
                </c:pt>
                <c:pt idx="5">
                  <c:v>27TH JULY 2021</c:v>
                </c:pt>
                <c:pt idx="6">
                  <c:v>28TH JULY 2021</c:v>
                </c:pt>
              </c:strCache>
            </c:strRef>
          </c:cat>
          <c:val>
            <c:numRef>
              <c:f>'[5]15TH - 21ST JULY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279</c:v>
                </c:pt>
                <c:pt idx="3">
                  <c:v>316</c:v>
                </c:pt>
                <c:pt idx="4">
                  <c:v>397</c:v>
                </c:pt>
                <c:pt idx="5">
                  <c:v>147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4-45BB-9A0F-5C3F71B951AC}"/>
            </c:ext>
          </c:extLst>
        </c:ser>
        <c:ser>
          <c:idx val="3"/>
          <c:order val="3"/>
          <c:tx>
            <c:strRef>
              <c:f>'[5]15TH - 21ST JULY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'[5]15TH - 21ST JULY 2021'!$R$47:$R$53</c:f>
              <c:strCache>
                <c:ptCount val="7"/>
                <c:pt idx="0">
                  <c:v>22ND JULY 2021</c:v>
                </c:pt>
                <c:pt idx="1">
                  <c:v>23RD JULY 2021</c:v>
                </c:pt>
                <c:pt idx="2">
                  <c:v>24TH JULY 2021</c:v>
                </c:pt>
                <c:pt idx="3">
                  <c:v>25TH JULY 2021</c:v>
                </c:pt>
                <c:pt idx="4">
                  <c:v>26TH JULY 2021</c:v>
                </c:pt>
                <c:pt idx="5">
                  <c:v>27TH JULY 2021</c:v>
                </c:pt>
                <c:pt idx="6">
                  <c:v>28TH JULY 2021</c:v>
                </c:pt>
              </c:strCache>
            </c:strRef>
          </c:cat>
          <c:val>
            <c:numRef>
              <c:f>'[5]15TH - 21ST JULY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382</c:v>
                </c:pt>
                <c:pt idx="3">
                  <c:v>425</c:v>
                </c:pt>
                <c:pt idx="4">
                  <c:v>418</c:v>
                </c:pt>
                <c:pt idx="5">
                  <c:v>147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C4-45BB-9A0F-5C3F71B951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64702943"/>
        <c:axId val="964693791"/>
        <c:axId val="0"/>
      </c:bar3DChart>
      <c:catAx>
        <c:axId val="96470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64693791"/>
        <c:crosses val="autoZero"/>
        <c:auto val="1"/>
        <c:lblAlgn val="ctr"/>
        <c:lblOffset val="100"/>
        <c:noMultiLvlLbl val="0"/>
      </c:catAx>
      <c:valAx>
        <c:axId val="96469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64702943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C-4A2B-BD0C-F490E1BF4E4E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C-4A2B-BD0C-F490E1BF4E4E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C-4A2B-BD0C-F490E1BF4E4E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BC-4A2B-BD0C-F490E1BF4E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5-4CE6-8454-661EB89AA156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75-4CE6-8454-661EB89AA156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75-4CE6-8454-661EB89AA156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75-4CE6-8454-661EB89AA1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938-BEE0-C5B342CAB7CE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938-BEE0-C5B342CAB7CE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6A-4938-BEE0-C5B342CAB7CE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6A-4938-BEE0-C5B342CAB7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F-4D7A-A679-5E2B89AA0659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3F-4D7A-A679-5E2B89AA0659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3F-4D7A-A679-5E2B89AA0659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3F-4D7A-A679-5E2B89AA06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9-4CBF-B6CA-B06C29B0A954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9-4CBF-B6CA-B06C29B0A954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9-4CBF-B6CA-B06C29B0A954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C9-4CBF-B6CA-B06C29B0A9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WEEKLY PERFORMANCE FOR COMMODITIES AS FROM 29TH JULY- 4TH AUGUST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>
        <c:manualLayout>
          <c:layoutTarget val="inner"/>
          <c:xMode val="edge"/>
          <c:yMode val="edge"/>
          <c:x val="0.18657855064533871"/>
          <c:y val="0.20739905223517541"/>
          <c:w val="0.72725059204732956"/>
          <c:h val="0.6730028769287134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'[6]29TH JULY - 4TH AUGUST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'[6]29TH JULY - 4TH AUGUST 2021'!$B$7:$B$19</c:f>
              <c:strCache>
                <c:ptCount val="13"/>
                <c:pt idx="0">
                  <c:v>LOCOMOTIVES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SORGHUM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'[6]29TH JULY - 4TH AUGUST 2021'!$C$7:$C$19</c:f>
              <c:numCache>
                <c:formatCode>General</c:formatCode>
                <c:ptCount val="13"/>
                <c:pt idx="0">
                  <c:v>484</c:v>
                </c:pt>
                <c:pt idx="1">
                  <c:v>18595</c:v>
                </c:pt>
                <c:pt idx="2">
                  <c:v>0</c:v>
                </c:pt>
                <c:pt idx="3">
                  <c:v>0</c:v>
                </c:pt>
                <c:pt idx="4">
                  <c:v>2097</c:v>
                </c:pt>
                <c:pt idx="5">
                  <c:v>0</c:v>
                </c:pt>
                <c:pt idx="6">
                  <c:v>1629</c:v>
                </c:pt>
                <c:pt idx="7">
                  <c:v>0</c:v>
                </c:pt>
                <c:pt idx="8">
                  <c:v>55683</c:v>
                </c:pt>
                <c:pt idx="9">
                  <c:v>0</c:v>
                </c:pt>
                <c:pt idx="10">
                  <c:v>227</c:v>
                </c:pt>
                <c:pt idx="11">
                  <c:v>6022</c:v>
                </c:pt>
                <c:pt idx="12">
                  <c:v>35630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E-47D0-BD27-3789787AD4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855695663"/>
        <c:axId val="855696495"/>
        <c:axId val="0"/>
      </c:bar3DChart>
      <c:catAx>
        <c:axId val="855695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55696495"/>
        <c:crosses val="autoZero"/>
        <c:auto val="1"/>
        <c:lblAlgn val="ctr"/>
        <c:lblOffset val="100"/>
        <c:noMultiLvlLbl val="0"/>
      </c:catAx>
      <c:valAx>
        <c:axId val="855696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55695663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29TH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JULY</a:t>
            </a: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 - 4TH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AUGUST</a:t>
            </a: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>
        <c:manualLayout>
          <c:layoutTarget val="inner"/>
          <c:xMode val="edge"/>
          <c:yMode val="edge"/>
          <c:x val="6.2571724480385893E-2"/>
          <c:y val="0.20764790764790764"/>
          <c:w val="0.87112196921330776"/>
          <c:h val="0.541058049561986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'[6]29TH JULY - 4TH AUGUST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'[6]29TH JULY - 4TH AUGUST 2021'!$R$47:$R$53</c:f>
              <c:strCache>
                <c:ptCount val="7"/>
                <c:pt idx="0">
                  <c:v>29TH JULY 2021</c:v>
                </c:pt>
                <c:pt idx="1">
                  <c:v>30TH JULY 2021</c:v>
                </c:pt>
                <c:pt idx="2">
                  <c:v>31ST JULY 2021</c:v>
                </c:pt>
                <c:pt idx="3">
                  <c:v>1ST AUGUST 2021</c:v>
                </c:pt>
                <c:pt idx="4">
                  <c:v>2ND AUGUST 2021</c:v>
                </c:pt>
                <c:pt idx="5">
                  <c:v>3RD AUGUST 2021</c:v>
                </c:pt>
                <c:pt idx="6">
                  <c:v>4TH AUGUST 2021</c:v>
                </c:pt>
              </c:strCache>
            </c:strRef>
          </c:cat>
          <c:val>
            <c:numRef>
              <c:f>'[6]29TH JULY - 4TH AUGUST 2021'!$S$47:$S$53</c:f>
              <c:numCache>
                <c:formatCode>General</c:formatCode>
                <c:ptCount val="7"/>
                <c:pt idx="0">
                  <c:v>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7-4496-A021-41620E1EBD01}"/>
            </c:ext>
          </c:extLst>
        </c:ser>
        <c:ser>
          <c:idx val="1"/>
          <c:order val="1"/>
          <c:tx>
            <c:strRef>
              <c:f>'[6]29TH JULY - 4TH AUGUST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'[6]29TH JULY - 4TH AUGUST 2021'!$R$47:$R$53</c:f>
              <c:strCache>
                <c:ptCount val="7"/>
                <c:pt idx="0">
                  <c:v>29TH JULY 2021</c:v>
                </c:pt>
                <c:pt idx="1">
                  <c:v>30TH JULY 2021</c:v>
                </c:pt>
                <c:pt idx="2">
                  <c:v>31ST JULY 2021</c:v>
                </c:pt>
                <c:pt idx="3">
                  <c:v>1ST AUGUST 2021</c:v>
                </c:pt>
                <c:pt idx="4">
                  <c:v>2ND AUGUST 2021</c:v>
                </c:pt>
                <c:pt idx="5">
                  <c:v>3RD AUGUST 2021</c:v>
                </c:pt>
                <c:pt idx="6">
                  <c:v>4TH AUGUST 2021</c:v>
                </c:pt>
              </c:strCache>
            </c:strRef>
          </c:cat>
          <c:val>
            <c:numRef>
              <c:f>'[6]29TH JULY - 4TH AUGUST 2021'!$T$47:$T$53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57-4496-A021-41620E1EBD01}"/>
            </c:ext>
          </c:extLst>
        </c:ser>
        <c:ser>
          <c:idx val="2"/>
          <c:order val="2"/>
          <c:tx>
            <c:strRef>
              <c:f>'[6]29TH JULY - 4TH AUGUST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'[6]29TH JULY - 4TH AUGUST 2021'!$R$47:$R$53</c:f>
              <c:strCache>
                <c:ptCount val="7"/>
                <c:pt idx="0">
                  <c:v>29TH JULY 2021</c:v>
                </c:pt>
                <c:pt idx="1">
                  <c:v>30TH JULY 2021</c:v>
                </c:pt>
                <c:pt idx="2">
                  <c:v>31ST JULY 2021</c:v>
                </c:pt>
                <c:pt idx="3">
                  <c:v>1ST AUGUST 2021</c:v>
                </c:pt>
                <c:pt idx="4">
                  <c:v>2ND AUGUST 2021</c:v>
                </c:pt>
                <c:pt idx="5">
                  <c:v>3RD AUGUST 2021</c:v>
                </c:pt>
                <c:pt idx="6">
                  <c:v>4TH AUGUST 2021</c:v>
                </c:pt>
              </c:strCache>
            </c:strRef>
          </c:cat>
          <c:val>
            <c:numRef>
              <c:f>'[6]29TH JULY - 4TH AUGUST 2021'!$U$47:$U$53</c:f>
              <c:numCache>
                <c:formatCode>General</c:formatCode>
                <c:ptCount val="7"/>
                <c:pt idx="0">
                  <c:v>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57-4496-A021-41620E1EBD01}"/>
            </c:ext>
          </c:extLst>
        </c:ser>
        <c:ser>
          <c:idx val="3"/>
          <c:order val="3"/>
          <c:tx>
            <c:strRef>
              <c:f>'[6]29TH JULY - 4TH AUGUST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'[6]29TH JULY - 4TH AUGUST 2021'!$R$47:$R$53</c:f>
              <c:strCache>
                <c:ptCount val="7"/>
                <c:pt idx="0">
                  <c:v>29TH JULY 2021</c:v>
                </c:pt>
                <c:pt idx="1">
                  <c:v>30TH JULY 2021</c:v>
                </c:pt>
                <c:pt idx="2">
                  <c:v>31ST JULY 2021</c:v>
                </c:pt>
                <c:pt idx="3">
                  <c:v>1ST AUGUST 2021</c:v>
                </c:pt>
                <c:pt idx="4">
                  <c:v>2ND AUGUST 2021</c:v>
                </c:pt>
                <c:pt idx="5">
                  <c:v>3RD AUGUST 2021</c:v>
                </c:pt>
                <c:pt idx="6">
                  <c:v>4TH AUGUST 2021</c:v>
                </c:pt>
              </c:strCache>
            </c:strRef>
          </c:cat>
          <c:val>
            <c:numRef>
              <c:f>'[6]29TH JULY - 4TH AUGUST 2021'!$V$47:$V$53</c:f>
              <c:numCache>
                <c:formatCode>General</c:formatCode>
                <c:ptCount val="7"/>
                <c:pt idx="0">
                  <c:v>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7-4496-A021-41620E1EBD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64702943"/>
        <c:axId val="964693791"/>
        <c:axId val="0"/>
      </c:bar3DChart>
      <c:catAx>
        <c:axId val="96470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64693791"/>
        <c:crosses val="autoZero"/>
        <c:auto val="1"/>
        <c:lblAlgn val="ctr"/>
        <c:lblOffset val="100"/>
        <c:noMultiLvlLbl val="0"/>
      </c:catAx>
      <c:valAx>
        <c:axId val="96469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64702943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C-4059-9DEA-A697AD0F5AF2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C-4059-9DEA-A697AD0F5AF2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C-4059-9DEA-A697AD0F5AF2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C-4059-9DEA-A697AD0F5A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C-48E5-B8F4-2CB7771474D7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C-48E5-B8F4-2CB7771474D7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C-48E5-B8F4-2CB7771474D7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9C-48E5-B8F4-2CB7771474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4015-860A-90D31E797F20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9-4015-860A-90D31E797F20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39-4015-860A-90D31E797F20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39-4015-860A-90D31E797F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D-4D7F-8FC1-805777D47D59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9D-4D7F-8FC1-805777D47D59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9D-4D7F-8FC1-805777D47D59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9D-4D7F-8FC1-805777D47D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5TH - 11TH AUGUST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>
        <c:manualLayout>
          <c:layoutTarget val="inner"/>
          <c:xMode val="edge"/>
          <c:yMode val="edge"/>
          <c:x val="0.18223544532503469"/>
          <c:y val="0.19206712433257056"/>
          <c:w val="0.74027990800824162"/>
          <c:h val="0.7218969711165966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'5TH - 11TH AUGUST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'5TH - 11TH AUGUST 2021'!$B$7:$B$19</c:f>
              <c:strCache>
                <c:ptCount val="13"/>
                <c:pt idx="0">
                  <c:v>LOCOMOTIVES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SORGHUM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'5TH - 11TH AUGUST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17548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10984</c:v>
                </c:pt>
                <c:pt idx="7">
                  <c:v>0</c:v>
                </c:pt>
                <c:pt idx="8">
                  <c:v>51610</c:v>
                </c:pt>
                <c:pt idx="9">
                  <c:v>2456</c:v>
                </c:pt>
                <c:pt idx="10">
                  <c:v>958</c:v>
                </c:pt>
                <c:pt idx="11">
                  <c:v>12898</c:v>
                </c:pt>
                <c:pt idx="12">
                  <c:v>12045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9-409C-9E08-9902F65AB8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60390816"/>
        <c:axId val="1860391680"/>
        <c:axId val="0"/>
      </c:bar3DChart>
      <c:catAx>
        <c:axId val="1860390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60391680"/>
        <c:crosses val="autoZero"/>
        <c:auto val="1"/>
        <c:lblAlgn val="ctr"/>
        <c:lblOffset val="100"/>
        <c:noMultiLvlLbl val="0"/>
      </c:catAx>
      <c:valAx>
        <c:axId val="186039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6039081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5TH - 11TH AUGUST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>
        <c:manualLayout>
          <c:layoutTarget val="inner"/>
          <c:xMode val="edge"/>
          <c:yMode val="edge"/>
          <c:x val="7.3230628780098145E-2"/>
          <c:y val="0.18089080459770115"/>
          <c:w val="0.87169690745178596"/>
          <c:h val="0.623496017739161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'5TH - 11TH AUGUST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'5TH - 11TH AUGUST 2021'!$R$47:$R$53</c:f>
              <c:strCache>
                <c:ptCount val="7"/>
                <c:pt idx="0">
                  <c:v>5TH AUGUST 2021</c:v>
                </c:pt>
                <c:pt idx="1">
                  <c:v>6TH AUGUST 2021</c:v>
                </c:pt>
                <c:pt idx="2">
                  <c:v>7TH AUGUST 2021</c:v>
                </c:pt>
                <c:pt idx="3">
                  <c:v>8TH AUGUST 2021</c:v>
                </c:pt>
                <c:pt idx="4">
                  <c:v>9TH AUGUST 2021</c:v>
                </c:pt>
                <c:pt idx="5">
                  <c:v>10TH AUGUST 2021</c:v>
                </c:pt>
                <c:pt idx="6">
                  <c:v>11TH AUGUST 2021</c:v>
                </c:pt>
              </c:strCache>
            </c:strRef>
          </c:cat>
          <c:val>
            <c:numRef>
              <c:f>'5TH - 11TH AUGUST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288</c:v>
                </c:pt>
                <c:pt idx="4">
                  <c:v>195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F-4A7F-AAE9-C287D326B892}"/>
            </c:ext>
          </c:extLst>
        </c:ser>
        <c:ser>
          <c:idx val="1"/>
          <c:order val="1"/>
          <c:tx>
            <c:strRef>
              <c:f>'5TH - 11TH AUGUST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'5TH - 11TH AUGUST 2021'!$R$47:$R$53</c:f>
              <c:strCache>
                <c:ptCount val="7"/>
                <c:pt idx="0">
                  <c:v>5TH AUGUST 2021</c:v>
                </c:pt>
                <c:pt idx="1">
                  <c:v>6TH AUGUST 2021</c:v>
                </c:pt>
                <c:pt idx="2">
                  <c:v>7TH AUGUST 2021</c:v>
                </c:pt>
                <c:pt idx="3">
                  <c:v>8TH AUGUST 2021</c:v>
                </c:pt>
                <c:pt idx="4">
                  <c:v>9TH AUGUST 2021</c:v>
                </c:pt>
                <c:pt idx="5">
                  <c:v>10TH AUGUST 2021</c:v>
                </c:pt>
                <c:pt idx="6">
                  <c:v>11TH AUGUST 2021</c:v>
                </c:pt>
              </c:strCache>
            </c:strRef>
          </c:cat>
          <c:val>
            <c:numRef>
              <c:f>'5TH - 11TH AUGUST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447</c:v>
                </c:pt>
                <c:pt idx="5">
                  <c:v>144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F-4A7F-AAE9-C287D326B892}"/>
            </c:ext>
          </c:extLst>
        </c:ser>
        <c:ser>
          <c:idx val="2"/>
          <c:order val="2"/>
          <c:tx>
            <c:strRef>
              <c:f>'5TH - 11TH AUGUST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'5TH - 11TH AUGUST 2021'!$R$47:$R$53</c:f>
              <c:strCache>
                <c:ptCount val="7"/>
                <c:pt idx="0">
                  <c:v>5TH AUGUST 2021</c:v>
                </c:pt>
                <c:pt idx="1">
                  <c:v>6TH AUGUST 2021</c:v>
                </c:pt>
                <c:pt idx="2">
                  <c:v>7TH AUGUST 2021</c:v>
                </c:pt>
                <c:pt idx="3">
                  <c:v>8TH AUGUST 2021</c:v>
                </c:pt>
                <c:pt idx="4">
                  <c:v>9TH AUGUST 2021</c:v>
                </c:pt>
                <c:pt idx="5">
                  <c:v>10TH AUGUST 2021</c:v>
                </c:pt>
                <c:pt idx="6">
                  <c:v>11TH AUGUST 2021</c:v>
                </c:pt>
              </c:strCache>
            </c:strRef>
          </c:cat>
          <c:val>
            <c:numRef>
              <c:f>'5TH - 11TH AUGUST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217</c:v>
                </c:pt>
                <c:pt idx="4">
                  <c:v>615</c:v>
                </c:pt>
                <c:pt idx="5">
                  <c:v>130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F-4A7F-AAE9-C287D326B892}"/>
            </c:ext>
          </c:extLst>
        </c:ser>
        <c:ser>
          <c:idx val="3"/>
          <c:order val="3"/>
          <c:tx>
            <c:strRef>
              <c:f>'5TH - 11TH AUGUST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'5TH - 11TH AUGUST 2021'!$R$47:$R$53</c:f>
              <c:strCache>
                <c:ptCount val="7"/>
                <c:pt idx="0">
                  <c:v>5TH AUGUST 2021</c:v>
                </c:pt>
                <c:pt idx="1">
                  <c:v>6TH AUGUST 2021</c:v>
                </c:pt>
                <c:pt idx="2">
                  <c:v>7TH AUGUST 2021</c:v>
                </c:pt>
                <c:pt idx="3">
                  <c:v>8TH AUGUST 2021</c:v>
                </c:pt>
                <c:pt idx="4">
                  <c:v>9TH AUGUST 2021</c:v>
                </c:pt>
                <c:pt idx="5">
                  <c:v>10TH AUGUST 2021</c:v>
                </c:pt>
                <c:pt idx="6">
                  <c:v>11TH AUGUST 2021</c:v>
                </c:pt>
              </c:strCache>
            </c:strRef>
          </c:cat>
          <c:val>
            <c:numRef>
              <c:f>'5TH - 11TH AUGUST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288</c:v>
                </c:pt>
                <c:pt idx="4">
                  <c:v>642</c:v>
                </c:pt>
                <c:pt idx="5">
                  <c:v>144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F-4A7F-AAE9-C287D326B8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41005792"/>
        <c:axId val="2040978576"/>
        <c:axId val="0"/>
      </c:bar3DChart>
      <c:catAx>
        <c:axId val="204100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40978576"/>
        <c:crosses val="autoZero"/>
        <c:auto val="1"/>
        <c:lblAlgn val="ctr"/>
        <c:lblOffset val="100"/>
        <c:noMultiLvlLbl val="0"/>
      </c:catAx>
      <c:valAx>
        <c:axId val="204097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41005792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21ST - 27TH JANUARY 2021 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'21ST - 27TH JAN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'21ST - 27TH JAN 2021'!$B$7:$B$19</c:f>
              <c:strCache>
                <c:ptCount val="13"/>
                <c:pt idx="0">
                  <c:v>BLK COAL</c:v>
                </c:pt>
                <c:pt idx="1">
                  <c:v>BLK CLINKER</c:v>
                </c:pt>
                <c:pt idx="2">
                  <c:v>BLK RUTILE</c:v>
                </c:pt>
                <c:pt idx="3">
                  <c:v>BLK ILLUMINITE</c:v>
                </c:pt>
                <c:pt idx="4">
                  <c:v>BLK  SEA SALT</c:v>
                </c:pt>
                <c:pt idx="5">
                  <c:v>BLK FERT.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LIVESTOCK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'21ST - 27TH JAN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8450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58023</c:v>
                </c:pt>
                <c:pt idx="6">
                  <c:v>29337</c:v>
                </c:pt>
                <c:pt idx="7">
                  <c:v>0</c:v>
                </c:pt>
                <c:pt idx="8">
                  <c:v>33837</c:v>
                </c:pt>
                <c:pt idx="9">
                  <c:v>0</c:v>
                </c:pt>
                <c:pt idx="10">
                  <c:v>0</c:v>
                </c:pt>
                <c:pt idx="11">
                  <c:v>6163</c:v>
                </c:pt>
                <c:pt idx="12">
                  <c:v>58309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2-4F6B-B149-332218C66D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875582432"/>
        <c:axId val="875582848"/>
        <c:axId val="0"/>
      </c:bar3DChart>
      <c:catAx>
        <c:axId val="875582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75582848"/>
        <c:crosses val="autoZero"/>
        <c:auto val="1"/>
        <c:lblAlgn val="ctr"/>
        <c:lblOffset val="100"/>
        <c:noMultiLvlLbl val="0"/>
      </c:catAx>
      <c:valAx>
        <c:axId val="875582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875582432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21ST -27TH JANUARY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'21ST - 27TH JAN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'21ST - 27TH JAN 2021'!$R$47:$R$52</c:f>
              <c:strCache>
                <c:ptCount val="6"/>
                <c:pt idx="0">
                  <c:v>21ST JANUARY 2021</c:v>
                </c:pt>
                <c:pt idx="1">
                  <c:v>22ND JANUARY 2021</c:v>
                </c:pt>
                <c:pt idx="2">
                  <c:v>23RD JANUARY 2021</c:v>
                </c:pt>
                <c:pt idx="3">
                  <c:v>24TH JANUARY 2021</c:v>
                </c:pt>
                <c:pt idx="4">
                  <c:v>25TH JANUARY 2021</c:v>
                </c:pt>
                <c:pt idx="5">
                  <c:v>26TH JANUARY 2021</c:v>
                </c:pt>
              </c:strCache>
            </c:strRef>
          </c:cat>
          <c:val>
            <c:numRef>
              <c:f>'21ST - 27TH JAN 2021'!$S$47:$S$52</c:f>
              <c:numCache>
                <c:formatCode>General</c:formatCode>
                <c:ptCount val="6"/>
                <c:pt idx="0">
                  <c:v>0</c:v>
                </c:pt>
                <c:pt idx="1">
                  <c:v>606</c:v>
                </c:pt>
                <c:pt idx="2">
                  <c:v>62</c:v>
                </c:pt>
                <c:pt idx="3">
                  <c:v>0</c:v>
                </c:pt>
                <c:pt idx="4">
                  <c:v>0</c:v>
                </c:pt>
                <c:pt idx="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7-4B48-86F7-3F59E2A8F275}"/>
            </c:ext>
          </c:extLst>
        </c:ser>
        <c:ser>
          <c:idx val="1"/>
          <c:order val="1"/>
          <c:tx>
            <c:strRef>
              <c:f>'21ST - 27TH JAN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'21ST - 27TH JAN 2021'!$R$47:$R$52</c:f>
              <c:strCache>
                <c:ptCount val="6"/>
                <c:pt idx="0">
                  <c:v>21ST JANUARY 2021</c:v>
                </c:pt>
                <c:pt idx="1">
                  <c:v>22ND JANUARY 2021</c:v>
                </c:pt>
                <c:pt idx="2">
                  <c:v>23RD JANUARY 2021</c:v>
                </c:pt>
                <c:pt idx="3">
                  <c:v>24TH JANUARY 2021</c:v>
                </c:pt>
                <c:pt idx="4">
                  <c:v>25TH JANUARY 2021</c:v>
                </c:pt>
                <c:pt idx="5">
                  <c:v>26TH JANUARY 2021</c:v>
                </c:pt>
              </c:strCache>
            </c:strRef>
          </c:cat>
          <c:val>
            <c:numRef>
              <c:f>'21ST - 27TH JAN 2021'!$T$47:$T$52</c:f>
              <c:numCache>
                <c:formatCode>General</c:formatCode>
                <c:ptCount val="6"/>
                <c:pt idx="0">
                  <c:v>39</c:v>
                </c:pt>
                <c:pt idx="1">
                  <c:v>0</c:v>
                </c:pt>
                <c:pt idx="2">
                  <c:v>221</c:v>
                </c:pt>
                <c:pt idx="3">
                  <c:v>198</c:v>
                </c:pt>
                <c:pt idx="4">
                  <c:v>163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77-4B48-86F7-3F59E2A8F275}"/>
            </c:ext>
          </c:extLst>
        </c:ser>
        <c:ser>
          <c:idx val="2"/>
          <c:order val="2"/>
          <c:tx>
            <c:strRef>
              <c:f>'21ST - 27TH JAN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'21ST - 27TH JAN 2021'!$R$47:$R$52</c:f>
              <c:strCache>
                <c:ptCount val="6"/>
                <c:pt idx="0">
                  <c:v>21ST JANUARY 2021</c:v>
                </c:pt>
                <c:pt idx="1">
                  <c:v>22ND JANUARY 2021</c:v>
                </c:pt>
                <c:pt idx="2">
                  <c:v>23RD JANUARY 2021</c:v>
                </c:pt>
                <c:pt idx="3">
                  <c:v>24TH JANUARY 2021</c:v>
                </c:pt>
                <c:pt idx="4">
                  <c:v>25TH JANUARY 2021</c:v>
                </c:pt>
                <c:pt idx="5">
                  <c:v>26TH JANUARY 2021</c:v>
                </c:pt>
              </c:strCache>
            </c:strRef>
          </c:cat>
          <c:val>
            <c:numRef>
              <c:f>'21ST - 27TH JAN 2021'!$U$47:$U$52</c:f>
              <c:numCache>
                <c:formatCode>General</c:formatCode>
                <c:ptCount val="6"/>
                <c:pt idx="0">
                  <c:v>32</c:v>
                </c:pt>
                <c:pt idx="1">
                  <c:v>426</c:v>
                </c:pt>
                <c:pt idx="2">
                  <c:v>245</c:v>
                </c:pt>
                <c:pt idx="3">
                  <c:v>133</c:v>
                </c:pt>
                <c:pt idx="4">
                  <c:v>103</c:v>
                </c:pt>
                <c:pt idx="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77-4B48-86F7-3F59E2A8F275}"/>
            </c:ext>
          </c:extLst>
        </c:ser>
        <c:ser>
          <c:idx val="3"/>
          <c:order val="3"/>
          <c:tx>
            <c:strRef>
              <c:f>'21ST - 27TH JAN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'21ST - 27TH JAN 2021'!$R$47:$R$52</c:f>
              <c:strCache>
                <c:ptCount val="6"/>
                <c:pt idx="0">
                  <c:v>21ST JANUARY 2021</c:v>
                </c:pt>
                <c:pt idx="1">
                  <c:v>22ND JANUARY 2021</c:v>
                </c:pt>
                <c:pt idx="2">
                  <c:v>23RD JANUARY 2021</c:v>
                </c:pt>
                <c:pt idx="3">
                  <c:v>24TH JANUARY 2021</c:v>
                </c:pt>
                <c:pt idx="4">
                  <c:v>25TH JANUARY 2021</c:v>
                </c:pt>
                <c:pt idx="5">
                  <c:v>26TH JANUARY 2021</c:v>
                </c:pt>
              </c:strCache>
            </c:strRef>
          </c:cat>
          <c:val>
            <c:numRef>
              <c:f>'21ST - 27TH JAN 2021'!$V$47:$V$52</c:f>
              <c:numCache>
                <c:formatCode>General</c:formatCode>
                <c:ptCount val="6"/>
                <c:pt idx="0">
                  <c:v>39</c:v>
                </c:pt>
                <c:pt idx="1">
                  <c:v>606</c:v>
                </c:pt>
                <c:pt idx="2">
                  <c:v>283</c:v>
                </c:pt>
                <c:pt idx="3">
                  <c:v>198</c:v>
                </c:pt>
                <c:pt idx="4">
                  <c:v>163</c:v>
                </c:pt>
                <c:pt idx="5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77-4B48-86F7-3F59E2A8F2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97495824"/>
        <c:axId val="997495408"/>
        <c:axId val="0"/>
      </c:bar3DChart>
      <c:catAx>
        <c:axId val="99749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97495408"/>
        <c:crosses val="autoZero"/>
        <c:auto val="1"/>
        <c:lblAlgn val="ctr"/>
        <c:lblOffset val="100"/>
        <c:noMultiLvlLbl val="0"/>
      </c:catAx>
      <c:valAx>
        <c:axId val="99749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97495824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5-4814-8A91-95A36C6065B9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5-4814-8A91-95A36C6065B9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85-4814-8A91-95A36C6065B9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85-4814-8A91-95A36C6065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7-4563-9484-06B613D5E095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7-4563-9484-06B613D5E095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D7-4563-9484-06B613D5E095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D7-4563-9484-06B613D5E0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28TH JANUARY - 3RD FEBRUARY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>
        <c:manualLayout>
          <c:layoutTarget val="inner"/>
          <c:xMode val="edge"/>
          <c:yMode val="edge"/>
          <c:x val="0.21583035851538079"/>
          <c:y val="0.17803379416282641"/>
          <c:w val="0.69626294543984613"/>
          <c:h val="0.7335890271780544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'28TH JAN - 3TH FEB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'28TH JAN - 3TH FEB 2021'!$B$7:$B$19</c:f>
              <c:strCache>
                <c:ptCount val="13"/>
                <c:pt idx="0">
                  <c:v>BLK COAL</c:v>
                </c:pt>
                <c:pt idx="1">
                  <c:v>BLK CLINKER</c:v>
                </c:pt>
                <c:pt idx="2">
                  <c:v>BLK GYPSIUM</c:v>
                </c:pt>
                <c:pt idx="3">
                  <c:v>BLK ILLUMINITE</c:v>
                </c:pt>
                <c:pt idx="4">
                  <c:v>BLK  SEA SALT</c:v>
                </c:pt>
                <c:pt idx="5">
                  <c:v>BLK FERT.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LIVESTOCK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'28TH JAN - 3TH FEB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46965</c:v>
                </c:pt>
                <c:pt idx="2">
                  <c:v>5275</c:v>
                </c:pt>
                <c:pt idx="3">
                  <c:v>0</c:v>
                </c:pt>
                <c:pt idx="4">
                  <c:v>0</c:v>
                </c:pt>
                <c:pt idx="5">
                  <c:v>1002</c:v>
                </c:pt>
                <c:pt idx="6">
                  <c:v>27771</c:v>
                </c:pt>
                <c:pt idx="7">
                  <c:v>0</c:v>
                </c:pt>
                <c:pt idx="8">
                  <c:v>97831</c:v>
                </c:pt>
                <c:pt idx="9">
                  <c:v>0</c:v>
                </c:pt>
                <c:pt idx="10">
                  <c:v>598</c:v>
                </c:pt>
                <c:pt idx="11">
                  <c:v>8156</c:v>
                </c:pt>
                <c:pt idx="12">
                  <c:v>26185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C-4402-8A59-6CB7AD6A44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52981055"/>
        <c:axId val="1852979807"/>
        <c:axId val="0"/>
      </c:bar3DChart>
      <c:catAx>
        <c:axId val="18529810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52979807"/>
        <c:crosses val="autoZero"/>
        <c:auto val="1"/>
        <c:lblAlgn val="ctr"/>
        <c:lblOffset val="100"/>
        <c:noMultiLvlLbl val="0"/>
      </c:catAx>
      <c:valAx>
        <c:axId val="185297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52981055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5-4623-9A8C-83C9958C791A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85-4623-9A8C-83C9958C791A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85-4623-9A8C-83C9958C791A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85-4623-9A8C-83C9958C79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PARFORMANCE FOR CONTAINERS AS FROM 28TH JANUARY - 3RD FEBRUARY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'28TH JAN - 3TH FEB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'28TH JAN - 3TH FEB 2021'!$R$47:$R$53</c:f>
              <c:strCache>
                <c:ptCount val="7"/>
                <c:pt idx="0">
                  <c:v>28TH JANUARY 2021</c:v>
                </c:pt>
                <c:pt idx="1">
                  <c:v>29TH JANUARY 2021</c:v>
                </c:pt>
                <c:pt idx="2">
                  <c:v>30TH JANUARY 2021</c:v>
                </c:pt>
                <c:pt idx="3">
                  <c:v>31ST JANUARY 2021</c:v>
                </c:pt>
                <c:pt idx="4">
                  <c:v>1ST FEBRUARY 2021</c:v>
                </c:pt>
                <c:pt idx="5">
                  <c:v>2ND FEBRUARY 2021</c:v>
                </c:pt>
                <c:pt idx="6">
                  <c:v>3RD FEBRUARY 2021</c:v>
                </c:pt>
              </c:strCache>
            </c:strRef>
          </c:cat>
          <c:val>
            <c:numRef>
              <c:f>'28TH JAN - 3TH FEB 2021'!$S$47:$S$53</c:f>
              <c:numCache>
                <c:formatCode>General</c:formatCode>
                <c:ptCount val="7"/>
                <c:pt idx="0">
                  <c:v>842</c:v>
                </c:pt>
                <c:pt idx="1">
                  <c:v>345</c:v>
                </c:pt>
                <c:pt idx="2">
                  <c:v>479</c:v>
                </c:pt>
                <c:pt idx="3">
                  <c:v>463</c:v>
                </c:pt>
                <c:pt idx="4">
                  <c:v>355</c:v>
                </c:pt>
                <c:pt idx="5">
                  <c:v>162</c:v>
                </c:pt>
                <c:pt idx="6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F-4719-8046-3A1B34001CE5}"/>
            </c:ext>
          </c:extLst>
        </c:ser>
        <c:ser>
          <c:idx val="1"/>
          <c:order val="1"/>
          <c:tx>
            <c:strRef>
              <c:f>'28TH JAN - 3TH FEB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'28TH JAN - 3TH FEB 2021'!$R$47:$R$53</c:f>
              <c:strCache>
                <c:ptCount val="7"/>
                <c:pt idx="0">
                  <c:v>28TH JANUARY 2021</c:v>
                </c:pt>
                <c:pt idx="1">
                  <c:v>29TH JANUARY 2021</c:v>
                </c:pt>
                <c:pt idx="2">
                  <c:v>30TH JANUARY 2021</c:v>
                </c:pt>
                <c:pt idx="3">
                  <c:v>31ST JANUARY 2021</c:v>
                </c:pt>
                <c:pt idx="4">
                  <c:v>1ST FEBRUARY 2021</c:v>
                </c:pt>
                <c:pt idx="5">
                  <c:v>2ND FEBRUARY 2021</c:v>
                </c:pt>
                <c:pt idx="6">
                  <c:v>3RD FEBRUARY 2021</c:v>
                </c:pt>
              </c:strCache>
            </c:strRef>
          </c:cat>
          <c:val>
            <c:numRef>
              <c:f>'28TH JAN - 3TH FEB 2021'!$T$47:$T$53</c:f>
              <c:numCache>
                <c:formatCode>General</c:formatCode>
                <c:ptCount val="7"/>
                <c:pt idx="0">
                  <c:v>80</c:v>
                </c:pt>
                <c:pt idx="1">
                  <c:v>216</c:v>
                </c:pt>
                <c:pt idx="2">
                  <c:v>158</c:v>
                </c:pt>
                <c:pt idx="3">
                  <c:v>106</c:v>
                </c:pt>
                <c:pt idx="4">
                  <c:v>67</c:v>
                </c:pt>
                <c:pt idx="5">
                  <c:v>98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F-4719-8046-3A1B34001CE5}"/>
            </c:ext>
          </c:extLst>
        </c:ser>
        <c:ser>
          <c:idx val="2"/>
          <c:order val="2"/>
          <c:tx>
            <c:strRef>
              <c:f>'28TH JAN - 3TH FEB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'28TH JAN - 3TH FEB 2021'!$R$47:$R$53</c:f>
              <c:strCache>
                <c:ptCount val="7"/>
                <c:pt idx="0">
                  <c:v>28TH JANUARY 2021</c:v>
                </c:pt>
                <c:pt idx="1">
                  <c:v>29TH JANUARY 2021</c:v>
                </c:pt>
                <c:pt idx="2">
                  <c:v>30TH JANUARY 2021</c:v>
                </c:pt>
                <c:pt idx="3">
                  <c:v>31ST JANUARY 2021</c:v>
                </c:pt>
                <c:pt idx="4">
                  <c:v>1ST FEBRUARY 2021</c:v>
                </c:pt>
                <c:pt idx="5">
                  <c:v>2ND FEBRUARY 2021</c:v>
                </c:pt>
                <c:pt idx="6">
                  <c:v>3RD FEBRUARY 2021</c:v>
                </c:pt>
              </c:strCache>
            </c:strRef>
          </c:cat>
          <c:val>
            <c:numRef>
              <c:f>'28TH JAN - 3TH FEB 2021'!$U$47:$U$53</c:f>
              <c:numCache>
                <c:formatCode>General</c:formatCode>
                <c:ptCount val="7"/>
                <c:pt idx="0">
                  <c:v>620</c:v>
                </c:pt>
                <c:pt idx="1">
                  <c:v>374</c:v>
                </c:pt>
                <c:pt idx="2">
                  <c:v>440</c:v>
                </c:pt>
                <c:pt idx="3">
                  <c:v>419</c:v>
                </c:pt>
                <c:pt idx="4">
                  <c:v>285</c:v>
                </c:pt>
                <c:pt idx="5">
                  <c:v>206</c:v>
                </c:pt>
                <c:pt idx="6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F-4719-8046-3A1B34001CE5}"/>
            </c:ext>
          </c:extLst>
        </c:ser>
        <c:ser>
          <c:idx val="3"/>
          <c:order val="3"/>
          <c:tx>
            <c:strRef>
              <c:f>'28TH JAN - 3TH FEB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'28TH JAN - 3TH FEB 2021'!$R$47:$R$53</c:f>
              <c:strCache>
                <c:ptCount val="7"/>
                <c:pt idx="0">
                  <c:v>28TH JANUARY 2021</c:v>
                </c:pt>
                <c:pt idx="1">
                  <c:v>29TH JANUARY 2021</c:v>
                </c:pt>
                <c:pt idx="2">
                  <c:v>30TH JANUARY 2021</c:v>
                </c:pt>
                <c:pt idx="3">
                  <c:v>31ST JANUARY 2021</c:v>
                </c:pt>
                <c:pt idx="4">
                  <c:v>1ST FEBRUARY 2021</c:v>
                </c:pt>
                <c:pt idx="5">
                  <c:v>2ND FEBRUARY 2021</c:v>
                </c:pt>
                <c:pt idx="6">
                  <c:v>3RD FEBRUARY 2021</c:v>
                </c:pt>
              </c:strCache>
            </c:strRef>
          </c:cat>
          <c:val>
            <c:numRef>
              <c:f>'28TH JAN - 3TH FEB 2021'!$V$47:$V$53</c:f>
              <c:numCache>
                <c:formatCode>General</c:formatCode>
                <c:ptCount val="7"/>
                <c:pt idx="0">
                  <c:v>922</c:v>
                </c:pt>
                <c:pt idx="1">
                  <c:v>561</c:v>
                </c:pt>
                <c:pt idx="2">
                  <c:v>637</c:v>
                </c:pt>
                <c:pt idx="3">
                  <c:v>569</c:v>
                </c:pt>
                <c:pt idx="4">
                  <c:v>422</c:v>
                </c:pt>
                <c:pt idx="5">
                  <c:v>260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8F-4719-8046-3A1B34001C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687242943"/>
        <c:axId val="687245855"/>
        <c:axId val="0"/>
      </c:bar3DChart>
      <c:catAx>
        <c:axId val="68724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687245855"/>
        <c:crosses val="autoZero"/>
        <c:auto val="1"/>
        <c:lblAlgn val="ctr"/>
        <c:lblOffset val="100"/>
        <c:noMultiLvlLbl val="0"/>
      </c:catAx>
      <c:valAx>
        <c:axId val="68724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687242943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5-457C-B1EC-D865F454949E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75-457C-B1EC-D865F454949E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75-457C-B1EC-D865F454949E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75-457C-B1EC-D865F45494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8-498D-A515-E55D1A499E4E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8-498D-A515-E55D1A499E4E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8-498D-A515-E55D1A499E4E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8-498D-A515-E55D1A499E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4TH - 10TH FEBRUARY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>
        <c:manualLayout>
          <c:layoutTarget val="inner"/>
          <c:xMode val="edge"/>
          <c:yMode val="edge"/>
          <c:x val="0.17789234000473067"/>
          <c:y val="0.20307924252350568"/>
          <c:w val="0.74172760978167618"/>
          <c:h val="0.7254865401037647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'4TH - 10TH FEB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'4TH - 10TH FEB 2021'!$B$7:$B$19</c:f>
              <c:strCache>
                <c:ptCount val="13"/>
                <c:pt idx="0">
                  <c:v>BLK COAL</c:v>
                </c:pt>
                <c:pt idx="1">
                  <c:v>BLK CLINKER</c:v>
                </c:pt>
                <c:pt idx="2">
                  <c:v>BLK GYPSIUM</c:v>
                </c:pt>
                <c:pt idx="3">
                  <c:v>BLK ILLUMINITE</c:v>
                </c:pt>
                <c:pt idx="4">
                  <c:v>BLK SODA ASH</c:v>
                </c:pt>
                <c:pt idx="5">
                  <c:v>BLK FERT.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LIVESTOCK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'4TH - 10TH FEB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3030</c:v>
                </c:pt>
                <c:pt idx="2">
                  <c:v>44555</c:v>
                </c:pt>
                <c:pt idx="3">
                  <c:v>0</c:v>
                </c:pt>
                <c:pt idx="4">
                  <c:v>8871</c:v>
                </c:pt>
                <c:pt idx="5">
                  <c:v>0</c:v>
                </c:pt>
                <c:pt idx="6">
                  <c:v>49469</c:v>
                </c:pt>
                <c:pt idx="7">
                  <c:v>0</c:v>
                </c:pt>
                <c:pt idx="8">
                  <c:v>71353</c:v>
                </c:pt>
                <c:pt idx="9">
                  <c:v>0</c:v>
                </c:pt>
                <c:pt idx="10">
                  <c:v>2330</c:v>
                </c:pt>
                <c:pt idx="11">
                  <c:v>3949</c:v>
                </c:pt>
                <c:pt idx="12">
                  <c:v>28639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5-4FA3-B27E-2F27EEF271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51350224"/>
        <c:axId val="951351056"/>
        <c:axId val="0"/>
      </c:bar3DChart>
      <c:catAx>
        <c:axId val="951350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51351056"/>
        <c:crosses val="autoZero"/>
        <c:auto val="1"/>
        <c:lblAlgn val="ctr"/>
        <c:lblOffset val="100"/>
        <c:noMultiLvlLbl val="0"/>
      </c:catAx>
      <c:valAx>
        <c:axId val="95135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51350224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4TH - 10TH FEBRUARY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'4TH - 10TH FEB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'4TH - 10TH FEB 2021'!$R$47:$R$53</c:f>
              <c:strCache>
                <c:ptCount val="7"/>
                <c:pt idx="0">
                  <c:v>4TH FEBRUARY 2021</c:v>
                </c:pt>
                <c:pt idx="1">
                  <c:v>5TH FEBRUARY 2021</c:v>
                </c:pt>
                <c:pt idx="2">
                  <c:v>6TH FEBRUARY 2021</c:v>
                </c:pt>
                <c:pt idx="3">
                  <c:v>7TH FEBRUARY 2021</c:v>
                </c:pt>
                <c:pt idx="4">
                  <c:v>8TH FEBRUARY 2021</c:v>
                </c:pt>
                <c:pt idx="5">
                  <c:v>9TH FEBRUARY 2021</c:v>
                </c:pt>
                <c:pt idx="6">
                  <c:v>10TH FEBRUARY 2021</c:v>
                </c:pt>
              </c:strCache>
            </c:strRef>
          </c:cat>
          <c:val>
            <c:numRef>
              <c:f>'4TH - 10TH FEB 2021'!$S$47:$S$53</c:f>
              <c:numCache>
                <c:formatCode>General</c:formatCode>
                <c:ptCount val="7"/>
                <c:pt idx="0">
                  <c:v>82</c:v>
                </c:pt>
                <c:pt idx="1">
                  <c:v>127</c:v>
                </c:pt>
                <c:pt idx="2">
                  <c:v>121</c:v>
                </c:pt>
                <c:pt idx="3">
                  <c:v>216</c:v>
                </c:pt>
                <c:pt idx="4">
                  <c:v>737</c:v>
                </c:pt>
                <c:pt idx="5">
                  <c:v>335</c:v>
                </c:pt>
                <c:pt idx="6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B-4C6E-8D41-8398A1EAC67F}"/>
            </c:ext>
          </c:extLst>
        </c:ser>
        <c:ser>
          <c:idx val="1"/>
          <c:order val="1"/>
          <c:tx>
            <c:strRef>
              <c:f>'4TH - 10TH FEB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'4TH - 10TH FEB 2021'!$R$47:$R$53</c:f>
              <c:strCache>
                <c:ptCount val="7"/>
                <c:pt idx="0">
                  <c:v>4TH FEBRUARY 2021</c:v>
                </c:pt>
                <c:pt idx="1">
                  <c:v>5TH FEBRUARY 2021</c:v>
                </c:pt>
                <c:pt idx="2">
                  <c:v>6TH FEBRUARY 2021</c:v>
                </c:pt>
                <c:pt idx="3">
                  <c:v>7TH FEBRUARY 2021</c:v>
                </c:pt>
                <c:pt idx="4">
                  <c:v>8TH FEBRUARY 2021</c:v>
                </c:pt>
                <c:pt idx="5">
                  <c:v>9TH FEBRUARY 2021</c:v>
                </c:pt>
                <c:pt idx="6">
                  <c:v>10TH FEBRUARY 2021</c:v>
                </c:pt>
              </c:strCache>
            </c:strRef>
          </c:cat>
          <c:val>
            <c:numRef>
              <c:f>'4TH - 10TH FEB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40</c:v>
                </c:pt>
                <c:pt idx="2">
                  <c:v>38</c:v>
                </c:pt>
                <c:pt idx="3">
                  <c:v>0</c:v>
                </c:pt>
                <c:pt idx="4">
                  <c:v>0</c:v>
                </c:pt>
                <c:pt idx="5">
                  <c:v>193</c:v>
                </c:pt>
                <c:pt idx="6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B-4C6E-8D41-8398A1EAC67F}"/>
            </c:ext>
          </c:extLst>
        </c:ser>
        <c:ser>
          <c:idx val="2"/>
          <c:order val="2"/>
          <c:tx>
            <c:strRef>
              <c:f>'4TH - 10TH FEB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'4TH - 10TH FEB 2021'!$R$47:$R$53</c:f>
              <c:strCache>
                <c:ptCount val="7"/>
                <c:pt idx="0">
                  <c:v>4TH FEBRUARY 2021</c:v>
                </c:pt>
                <c:pt idx="1">
                  <c:v>5TH FEBRUARY 2021</c:v>
                </c:pt>
                <c:pt idx="2">
                  <c:v>6TH FEBRUARY 2021</c:v>
                </c:pt>
                <c:pt idx="3">
                  <c:v>7TH FEBRUARY 2021</c:v>
                </c:pt>
                <c:pt idx="4">
                  <c:v>8TH FEBRUARY 2021</c:v>
                </c:pt>
                <c:pt idx="5">
                  <c:v>9TH FEBRUARY 2021</c:v>
                </c:pt>
                <c:pt idx="6">
                  <c:v>10TH FEBRUARY 2021</c:v>
                </c:pt>
              </c:strCache>
            </c:strRef>
          </c:cat>
          <c:val>
            <c:numRef>
              <c:f>'4TH - 10TH FEB 2021'!$U$47:$U$53</c:f>
              <c:numCache>
                <c:formatCode>General</c:formatCode>
                <c:ptCount val="7"/>
                <c:pt idx="0">
                  <c:v>67</c:v>
                </c:pt>
                <c:pt idx="1">
                  <c:v>90</c:v>
                </c:pt>
                <c:pt idx="2">
                  <c:v>114</c:v>
                </c:pt>
                <c:pt idx="3">
                  <c:v>130</c:v>
                </c:pt>
                <c:pt idx="4">
                  <c:v>418</c:v>
                </c:pt>
                <c:pt idx="5">
                  <c:v>364</c:v>
                </c:pt>
                <c:pt idx="6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B-4C6E-8D41-8398A1EAC67F}"/>
            </c:ext>
          </c:extLst>
        </c:ser>
        <c:ser>
          <c:idx val="3"/>
          <c:order val="3"/>
          <c:tx>
            <c:strRef>
              <c:f>'4TH - 10TH FEB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'4TH - 10TH FEB 2021'!$R$47:$R$53</c:f>
              <c:strCache>
                <c:ptCount val="7"/>
                <c:pt idx="0">
                  <c:v>4TH FEBRUARY 2021</c:v>
                </c:pt>
                <c:pt idx="1">
                  <c:v>5TH FEBRUARY 2021</c:v>
                </c:pt>
                <c:pt idx="2">
                  <c:v>6TH FEBRUARY 2021</c:v>
                </c:pt>
                <c:pt idx="3">
                  <c:v>7TH FEBRUARY 2021</c:v>
                </c:pt>
                <c:pt idx="4">
                  <c:v>8TH FEBRUARY 2021</c:v>
                </c:pt>
                <c:pt idx="5">
                  <c:v>9TH FEBRUARY 2021</c:v>
                </c:pt>
                <c:pt idx="6">
                  <c:v>10TH FEBRUARY 2021</c:v>
                </c:pt>
              </c:strCache>
            </c:strRef>
          </c:cat>
          <c:val>
            <c:numRef>
              <c:f>'4TH - 10TH FEB 2021'!$V$47:$V$53</c:f>
              <c:numCache>
                <c:formatCode>General</c:formatCode>
                <c:ptCount val="7"/>
                <c:pt idx="0">
                  <c:v>82</c:v>
                </c:pt>
                <c:pt idx="1">
                  <c:v>167</c:v>
                </c:pt>
                <c:pt idx="2">
                  <c:v>159</c:v>
                </c:pt>
                <c:pt idx="3">
                  <c:v>216</c:v>
                </c:pt>
                <c:pt idx="4">
                  <c:v>737</c:v>
                </c:pt>
                <c:pt idx="5">
                  <c:v>528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AB-4C6E-8D41-8398A1EAC6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219301088"/>
        <c:axId val="1219276544"/>
        <c:axId val="0"/>
      </c:bar3DChart>
      <c:catAx>
        <c:axId val="121930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19276544"/>
        <c:crosses val="autoZero"/>
        <c:auto val="1"/>
        <c:lblAlgn val="ctr"/>
        <c:lblOffset val="100"/>
        <c:noMultiLvlLbl val="0"/>
      </c:catAx>
      <c:valAx>
        <c:axId val="121927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19301088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B-477D-BCCF-7E50649390B3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B-477D-BCCF-7E50649390B3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FB-477D-BCCF-7E50649390B3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FB-477D-BCCF-7E50649390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C-4E53-8BF0-B46CCC11D636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C-4E53-8BF0-B46CCC11D636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C-4E53-8BF0-B46CCC11D636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6C-4E53-8BF0-B46CCC11D6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11TH - 17TH FEBRUARY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'11TH - 17TH FEB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'11TH - 17TH FEB 2021'!$R$47:$R$53</c:f>
              <c:strCache>
                <c:ptCount val="7"/>
                <c:pt idx="0">
                  <c:v>11TH FEBRUARY 2021</c:v>
                </c:pt>
                <c:pt idx="1">
                  <c:v>12TH FEBRUARY 2021</c:v>
                </c:pt>
                <c:pt idx="2">
                  <c:v>13TH FEBRUARY 2021</c:v>
                </c:pt>
                <c:pt idx="3">
                  <c:v>14TH FEBRUARY 2021</c:v>
                </c:pt>
                <c:pt idx="4">
                  <c:v>15TH FEBRUARY 2021</c:v>
                </c:pt>
                <c:pt idx="5">
                  <c:v>16TH FEBRUARY 2021</c:v>
                </c:pt>
                <c:pt idx="6">
                  <c:v>17TH FEBRUARY 2021</c:v>
                </c:pt>
              </c:strCache>
            </c:strRef>
          </c:cat>
          <c:val>
            <c:numRef>
              <c:f>'11TH - 17TH FEB 2021'!$S$47:$S$53</c:f>
              <c:numCache>
                <c:formatCode>General</c:formatCode>
                <c:ptCount val="7"/>
                <c:pt idx="0">
                  <c:v>426</c:v>
                </c:pt>
                <c:pt idx="1">
                  <c:v>297</c:v>
                </c:pt>
                <c:pt idx="2">
                  <c:v>162</c:v>
                </c:pt>
                <c:pt idx="3">
                  <c:v>639</c:v>
                </c:pt>
                <c:pt idx="4">
                  <c:v>363</c:v>
                </c:pt>
                <c:pt idx="5">
                  <c:v>40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D-4D11-AD17-9A394DF2F58E}"/>
            </c:ext>
          </c:extLst>
        </c:ser>
        <c:ser>
          <c:idx val="1"/>
          <c:order val="1"/>
          <c:tx>
            <c:strRef>
              <c:f>'11TH - 17TH FEB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'11TH - 17TH FEB 2021'!$R$47:$R$53</c:f>
              <c:strCache>
                <c:ptCount val="7"/>
                <c:pt idx="0">
                  <c:v>11TH FEBRUARY 2021</c:v>
                </c:pt>
                <c:pt idx="1">
                  <c:v>12TH FEBRUARY 2021</c:v>
                </c:pt>
                <c:pt idx="2">
                  <c:v>13TH FEBRUARY 2021</c:v>
                </c:pt>
                <c:pt idx="3">
                  <c:v>14TH FEBRUARY 2021</c:v>
                </c:pt>
                <c:pt idx="4">
                  <c:v>15TH FEBRUARY 2021</c:v>
                </c:pt>
                <c:pt idx="5">
                  <c:v>16TH FEBRUARY 2021</c:v>
                </c:pt>
                <c:pt idx="6">
                  <c:v>17TH FEBRUARY 2021</c:v>
                </c:pt>
              </c:strCache>
            </c:strRef>
          </c:cat>
          <c:val>
            <c:numRef>
              <c:f>'11TH - 17TH FEB 2021'!$T$47:$T$53</c:f>
              <c:numCache>
                <c:formatCode>General</c:formatCode>
                <c:ptCount val="7"/>
                <c:pt idx="0">
                  <c:v>635</c:v>
                </c:pt>
                <c:pt idx="1">
                  <c:v>308</c:v>
                </c:pt>
                <c:pt idx="2">
                  <c:v>151</c:v>
                </c:pt>
                <c:pt idx="3">
                  <c:v>2</c:v>
                </c:pt>
                <c:pt idx="4">
                  <c:v>42</c:v>
                </c:pt>
                <c:pt idx="5">
                  <c:v>126</c:v>
                </c:pt>
                <c:pt idx="6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5D-4D11-AD17-9A394DF2F58E}"/>
            </c:ext>
          </c:extLst>
        </c:ser>
        <c:ser>
          <c:idx val="2"/>
          <c:order val="2"/>
          <c:tx>
            <c:strRef>
              <c:f>'11TH - 17TH FEB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'11TH - 17TH FEB 2021'!$R$47:$R$53</c:f>
              <c:strCache>
                <c:ptCount val="7"/>
                <c:pt idx="0">
                  <c:v>11TH FEBRUARY 2021</c:v>
                </c:pt>
                <c:pt idx="1">
                  <c:v>12TH FEBRUARY 2021</c:v>
                </c:pt>
                <c:pt idx="2">
                  <c:v>13TH FEBRUARY 2021</c:v>
                </c:pt>
                <c:pt idx="3">
                  <c:v>14TH FEBRUARY 2021</c:v>
                </c:pt>
                <c:pt idx="4">
                  <c:v>15TH FEBRUARY 2021</c:v>
                </c:pt>
                <c:pt idx="5">
                  <c:v>16TH FEBRUARY 2021</c:v>
                </c:pt>
                <c:pt idx="6">
                  <c:v>17TH FEBRUARY 2021</c:v>
                </c:pt>
              </c:strCache>
            </c:strRef>
          </c:cat>
          <c:val>
            <c:numRef>
              <c:f>'11TH - 17TH FEB 2021'!$U$47:$U$53</c:f>
              <c:numCache>
                <c:formatCode>General</c:formatCode>
                <c:ptCount val="7"/>
                <c:pt idx="0">
                  <c:v>718</c:v>
                </c:pt>
                <c:pt idx="1">
                  <c:v>589</c:v>
                </c:pt>
                <c:pt idx="2">
                  <c:v>376</c:v>
                </c:pt>
                <c:pt idx="3">
                  <c:v>493</c:v>
                </c:pt>
                <c:pt idx="4">
                  <c:v>243</c:v>
                </c:pt>
                <c:pt idx="5">
                  <c:v>103</c:v>
                </c:pt>
                <c:pt idx="6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5D-4D11-AD17-9A394DF2F58E}"/>
            </c:ext>
          </c:extLst>
        </c:ser>
        <c:ser>
          <c:idx val="3"/>
          <c:order val="3"/>
          <c:tx>
            <c:strRef>
              <c:f>'11TH - 17TH FEB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'11TH - 17TH FEB 2021'!$R$47:$R$53</c:f>
              <c:strCache>
                <c:ptCount val="7"/>
                <c:pt idx="0">
                  <c:v>11TH FEBRUARY 2021</c:v>
                </c:pt>
                <c:pt idx="1">
                  <c:v>12TH FEBRUARY 2021</c:v>
                </c:pt>
                <c:pt idx="2">
                  <c:v>13TH FEBRUARY 2021</c:v>
                </c:pt>
                <c:pt idx="3">
                  <c:v>14TH FEBRUARY 2021</c:v>
                </c:pt>
                <c:pt idx="4">
                  <c:v>15TH FEBRUARY 2021</c:v>
                </c:pt>
                <c:pt idx="5">
                  <c:v>16TH FEBRUARY 2021</c:v>
                </c:pt>
                <c:pt idx="6">
                  <c:v>17TH FEBRUARY 2021</c:v>
                </c:pt>
              </c:strCache>
            </c:strRef>
          </c:cat>
          <c:val>
            <c:numRef>
              <c:f>'11TH - 17TH FEB 2021'!$V$47:$V$53</c:f>
              <c:numCache>
                <c:formatCode>General</c:formatCode>
                <c:ptCount val="7"/>
                <c:pt idx="0">
                  <c:v>1061</c:v>
                </c:pt>
                <c:pt idx="1">
                  <c:v>605</c:v>
                </c:pt>
                <c:pt idx="2">
                  <c:v>313</c:v>
                </c:pt>
                <c:pt idx="3">
                  <c:v>641</c:v>
                </c:pt>
                <c:pt idx="4">
                  <c:v>405</c:v>
                </c:pt>
                <c:pt idx="5">
                  <c:v>166</c:v>
                </c:pt>
                <c:pt idx="6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5D-4D11-AD17-9A394DF2F5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276727439"/>
        <c:axId val="1276729519"/>
        <c:axId val="0"/>
      </c:bar3DChart>
      <c:catAx>
        <c:axId val="1276727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76729519"/>
        <c:crosses val="autoZero"/>
        <c:auto val="1"/>
        <c:lblAlgn val="ctr"/>
        <c:lblOffset val="100"/>
        <c:noMultiLvlLbl val="0"/>
      </c:catAx>
      <c:valAx>
        <c:axId val="1276729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76727439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11TH - 17TH FEBRUARY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'11TH - 17TH FEB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'11TH - 17TH FEB 2021'!$B$7:$B$19</c:f>
              <c:strCache>
                <c:ptCount val="13"/>
                <c:pt idx="0">
                  <c:v>BLK COAL</c:v>
                </c:pt>
                <c:pt idx="1">
                  <c:v>BLK CLINKER</c:v>
                </c:pt>
                <c:pt idx="2">
                  <c:v>BLK GYPSIUM</c:v>
                </c:pt>
                <c:pt idx="3">
                  <c:v>BLK ILLUMINITE</c:v>
                </c:pt>
                <c:pt idx="4">
                  <c:v>BLK SODA ASH</c:v>
                </c:pt>
                <c:pt idx="5">
                  <c:v>BLK FERT.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LIVESTOCK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'11TH - 17TH FEB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103621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3903</c:v>
                </c:pt>
                <c:pt idx="6">
                  <c:v>35541</c:v>
                </c:pt>
                <c:pt idx="7">
                  <c:v>0</c:v>
                </c:pt>
                <c:pt idx="8">
                  <c:v>80307</c:v>
                </c:pt>
                <c:pt idx="9">
                  <c:v>0</c:v>
                </c:pt>
                <c:pt idx="10">
                  <c:v>2866</c:v>
                </c:pt>
                <c:pt idx="11">
                  <c:v>3772</c:v>
                </c:pt>
                <c:pt idx="12">
                  <c:v>68882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1-4E07-97AE-414322D295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275567359"/>
        <c:axId val="1275568191"/>
        <c:axId val="0"/>
      </c:bar3DChart>
      <c:catAx>
        <c:axId val="1275567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75568191"/>
        <c:crosses val="autoZero"/>
        <c:auto val="1"/>
        <c:lblAlgn val="ctr"/>
        <c:lblOffset val="100"/>
        <c:noMultiLvlLbl val="0"/>
      </c:catAx>
      <c:valAx>
        <c:axId val="1275568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75567359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13E-841E-DD469FD63A84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13E-841E-DD469FD63A84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13E-841E-DD469FD63A84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13E-841E-DD469FD63A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31ST DECEMBER 2020 - 6TH JANUARY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'3IST DEC 2020 - 6TH JAN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'3IST DEC 2020 - 6TH JAN 2021'!$B$7:$B$19</c:f>
              <c:strCache>
                <c:ptCount val="13"/>
                <c:pt idx="0">
                  <c:v>BLK COAL</c:v>
                </c:pt>
                <c:pt idx="1">
                  <c:v>BLK CLINKER</c:v>
                </c:pt>
                <c:pt idx="2">
                  <c:v>BLK GYPSUM</c:v>
                </c:pt>
                <c:pt idx="3">
                  <c:v>BLK ILLUMINITE</c:v>
                </c:pt>
                <c:pt idx="4">
                  <c:v>BLK  SEA SALT</c:v>
                </c:pt>
                <c:pt idx="5">
                  <c:v>BLK FERT.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LIVESTOCK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'3IST DEC 2020 - 6TH JAN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77090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19299</c:v>
                </c:pt>
                <c:pt idx="6">
                  <c:v>4756</c:v>
                </c:pt>
                <c:pt idx="7">
                  <c:v>4227</c:v>
                </c:pt>
                <c:pt idx="8">
                  <c:v>64925</c:v>
                </c:pt>
                <c:pt idx="9">
                  <c:v>0</c:v>
                </c:pt>
                <c:pt idx="10">
                  <c:v>0</c:v>
                </c:pt>
                <c:pt idx="11">
                  <c:v>3373</c:v>
                </c:pt>
                <c:pt idx="12">
                  <c:v>39151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1-4C3C-8330-6E47A3132E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03121568"/>
        <c:axId val="1303120320"/>
        <c:axId val="0"/>
      </c:bar3DChart>
      <c:catAx>
        <c:axId val="1303121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03120320"/>
        <c:crosses val="autoZero"/>
        <c:auto val="1"/>
        <c:lblAlgn val="ctr"/>
        <c:lblOffset val="100"/>
        <c:noMultiLvlLbl val="0"/>
      </c:catAx>
      <c:valAx>
        <c:axId val="130312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03121568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6-4D33-9FEE-03768BC196F6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6-4D33-9FEE-03768BC196F6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6-4D33-9FEE-03768BC196F6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F6-4D33-9FEE-03768BC196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18TH - 24TH FEBRUARY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'18TH - 24TH FEB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  <a:sp3d contourW="6350">
              <a:contourClr>
                <a:schemeClr val="accent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'18TH - 24TH FEB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GYPSIUM</c:v>
                </c:pt>
                <c:pt idx="3">
                  <c:v>BLK ILLUMINITE</c:v>
                </c:pt>
                <c:pt idx="4">
                  <c:v>BLK SODA ASH</c:v>
                </c:pt>
                <c:pt idx="5">
                  <c:v>BLK RUTILE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LIVESTOCK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'18TH - 24TH FEB 2021'!$C$7:$C$19</c:f>
              <c:numCache>
                <c:formatCode>#,##0</c:formatCode>
                <c:ptCount val="13"/>
                <c:pt idx="0">
                  <c:v>75</c:v>
                </c:pt>
                <c:pt idx="1">
                  <c:v>25640</c:v>
                </c:pt>
                <c:pt idx="2">
                  <c:v>0</c:v>
                </c:pt>
                <c:pt idx="3">
                  <c:v>0</c:v>
                </c:pt>
                <c:pt idx="5">
                  <c:v>34295</c:v>
                </c:pt>
                <c:pt idx="6">
                  <c:v>27019</c:v>
                </c:pt>
                <c:pt idx="7">
                  <c:v>0</c:v>
                </c:pt>
                <c:pt idx="8">
                  <c:v>106047</c:v>
                </c:pt>
                <c:pt idx="9">
                  <c:v>0</c:v>
                </c:pt>
                <c:pt idx="10">
                  <c:v>2335</c:v>
                </c:pt>
                <c:pt idx="11">
                  <c:v>9849</c:v>
                </c:pt>
                <c:pt idx="12">
                  <c:v>101049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6-410D-AABD-849E788C28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66446176"/>
        <c:axId val="1866449088"/>
        <c:axId val="0"/>
      </c:bar3DChart>
      <c:catAx>
        <c:axId val="1866446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66449088"/>
        <c:crosses val="autoZero"/>
        <c:auto val="1"/>
        <c:lblAlgn val="ctr"/>
        <c:lblOffset val="100"/>
        <c:noMultiLvlLbl val="0"/>
      </c:catAx>
      <c:valAx>
        <c:axId val="186644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66446176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18TH - 24TH FEBRUARY 2021</a:t>
            </a:r>
            <a:endParaRPr lang="en-US"/>
          </a:p>
        </c:rich>
      </c:tx>
      <c:layout>
        <c:manualLayout>
          <c:xMode val="edge"/>
          <c:yMode val="edge"/>
          <c:x val="0.11825721784776903"/>
          <c:y val="0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>
        <c:manualLayout>
          <c:layoutTarget val="inner"/>
          <c:xMode val="edge"/>
          <c:yMode val="edge"/>
          <c:x val="7.1781353417779303E-2"/>
          <c:y val="0.19074475777295735"/>
          <c:w val="0.88184183498801771"/>
          <c:h val="0.615304854789029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'18TH - 24TH FEB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4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'18TH - 24TH FEB 2021'!$R$47:$R$53</c:f>
              <c:strCache>
                <c:ptCount val="7"/>
                <c:pt idx="0">
                  <c:v>18TH FEBRUARY 2021</c:v>
                </c:pt>
                <c:pt idx="1">
                  <c:v>19TH FEBRUARY 2021</c:v>
                </c:pt>
                <c:pt idx="2">
                  <c:v>20TH FEBRUARY 2021</c:v>
                </c:pt>
                <c:pt idx="3">
                  <c:v>21ST FEBRUARY 2021</c:v>
                </c:pt>
                <c:pt idx="4">
                  <c:v>22ND FEBRUARY 2021</c:v>
                </c:pt>
                <c:pt idx="5">
                  <c:v>23RD FEBRUARY 2021</c:v>
                </c:pt>
                <c:pt idx="6">
                  <c:v>24TH FEBRUARY 2021</c:v>
                </c:pt>
              </c:strCache>
            </c:strRef>
          </c:cat>
          <c:val>
            <c:numRef>
              <c:f>'18TH - 24TH FEB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388</c:v>
                </c:pt>
                <c:pt idx="3">
                  <c:v>62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0-4FBC-849A-30DF12135916}"/>
            </c:ext>
          </c:extLst>
        </c:ser>
        <c:ser>
          <c:idx val="1"/>
          <c:order val="1"/>
          <c:tx>
            <c:strRef>
              <c:f>'18TH - 24TH FEB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4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'18TH - 24TH FEB 2021'!$R$47:$R$53</c:f>
              <c:strCache>
                <c:ptCount val="7"/>
                <c:pt idx="0">
                  <c:v>18TH FEBRUARY 2021</c:v>
                </c:pt>
                <c:pt idx="1">
                  <c:v>19TH FEBRUARY 2021</c:v>
                </c:pt>
                <c:pt idx="2">
                  <c:v>20TH FEBRUARY 2021</c:v>
                </c:pt>
                <c:pt idx="3">
                  <c:v>21ST FEBRUARY 2021</c:v>
                </c:pt>
                <c:pt idx="4">
                  <c:v>22ND FEBRUARY 2021</c:v>
                </c:pt>
                <c:pt idx="5">
                  <c:v>23RD FEBRUARY 2021</c:v>
                </c:pt>
                <c:pt idx="6">
                  <c:v>24TH FEBRUARY 2021</c:v>
                </c:pt>
              </c:strCache>
            </c:strRef>
          </c:cat>
          <c:val>
            <c:numRef>
              <c:f>'18TH - 24TH FEB 2021'!$T$47:$T$53</c:f>
              <c:numCache>
                <c:formatCode>General</c:formatCode>
                <c:ptCount val="7"/>
                <c:pt idx="0">
                  <c:v>138</c:v>
                </c:pt>
                <c:pt idx="1">
                  <c:v>213</c:v>
                </c:pt>
                <c:pt idx="2">
                  <c:v>240</c:v>
                </c:pt>
                <c:pt idx="3">
                  <c:v>597</c:v>
                </c:pt>
                <c:pt idx="4">
                  <c:v>266</c:v>
                </c:pt>
                <c:pt idx="5">
                  <c:v>80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0-4FBC-849A-30DF12135916}"/>
            </c:ext>
          </c:extLst>
        </c:ser>
        <c:ser>
          <c:idx val="2"/>
          <c:order val="2"/>
          <c:tx>
            <c:strRef>
              <c:f>'18TH - 24TH FEB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4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'18TH - 24TH FEB 2021'!$R$47:$R$53</c:f>
              <c:strCache>
                <c:ptCount val="7"/>
                <c:pt idx="0">
                  <c:v>18TH FEBRUARY 2021</c:v>
                </c:pt>
                <c:pt idx="1">
                  <c:v>19TH FEBRUARY 2021</c:v>
                </c:pt>
                <c:pt idx="2">
                  <c:v>20TH FEBRUARY 2021</c:v>
                </c:pt>
                <c:pt idx="3">
                  <c:v>21ST FEBRUARY 2021</c:v>
                </c:pt>
                <c:pt idx="4">
                  <c:v>22ND FEBRUARY 2021</c:v>
                </c:pt>
                <c:pt idx="5">
                  <c:v>23RD FEBRUARY 2021</c:v>
                </c:pt>
                <c:pt idx="6">
                  <c:v>24TH FEBRUARY 2021</c:v>
                </c:pt>
              </c:strCache>
            </c:strRef>
          </c:cat>
          <c:val>
            <c:numRef>
              <c:f>'18TH - 24TH FEB 2021'!$U$47:$U$53</c:f>
              <c:numCache>
                <c:formatCode>General</c:formatCode>
                <c:ptCount val="7"/>
                <c:pt idx="0">
                  <c:v>87</c:v>
                </c:pt>
                <c:pt idx="1">
                  <c:v>120</c:v>
                </c:pt>
                <c:pt idx="2">
                  <c:v>462</c:v>
                </c:pt>
                <c:pt idx="3">
                  <c:v>579</c:v>
                </c:pt>
                <c:pt idx="4">
                  <c:v>175</c:v>
                </c:pt>
                <c:pt idx="5">
                  <c:v>51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50-4FBC-849A-30DF12135916}"/>
            </c:ext>
          </c:extLst>
        </c:ser>
        <c:ser>
          <c:idx val="3"/>
          <c:order val="3"/>
          <c:tx>
            <c:strRef>
              <c:f>'18TH - 24TH FEB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4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'18TH - 24TH FEB 2021'!$R$47:$R$53</c:f>
              <c:strCache>
                <c:ptCount val="7"/>
                <c:pt idx="0">
                  <c:v>18TH FEBRUARY 2021</c:v>
                </c:pt>
                <c:pt idx="1">
                  <c:v>19TH FEBRUARY 2021</c:v>
                </c:pt>
                <c:pt idx="2">
                  <c:v>20TH FEBRUARY 2021</c:v>
                </c:pt>
                <c:pt idx="3">
                  <c:v>21ST FEBRUARY 2021</c:v>
                </c:pt>
                <c:pt idx="4">
                  <c:v>22ND FEBRUARY 2021</c:v>
                </c:pt>
                <c:pt idx="5">
                  <c:v>23RD FEBRUARY 2021</c:v>
                </c:pt>
                <c:pt idx="6">
                  <c:v>24TH FEBRUARY 2021</c:v>
                </c:pt>
              </c:strCache>
            </c:strRef>
          </c:cat>
          <c:val>
            <c:numRef>
              <c:f>'18TH - 24TH FEB 2021'!$V$47:$V$53</c:f>
              <c:numCache>
                <c:formatCode>General</c:formatCode>
                <c:ptCount val="7"/>
                <c:pt idx="0">
                  <c:v>138</c:v>
                </c:pt>
                <c:pt idx="1">
                  <c:v>213</c:v>
                </c:pt>
                <c:pt idx="2">
                  <c:v>628</c:v>
                </c:pt>
                <c:pt idx="3">
                  <c:v>659</c:v>
                </c:pt>
                <c:pt idx="4">
                  <c:v>266</c:v>
                </c:pt>
                <c:pt idx="5">
                  <c:v>88</c:v>
                </c:pt>
                <c:pt idx="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50-4FBC-849A-30DF121359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66448672"/>
        <c:axId val="1866450752"/>
        <c:axId val="0"/>
      </c:bar3DChart>
      <c:catAx>
        <c:axId val="186644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66450752"/>
        <c:crosses val="autoZero"/>
        <c:auto val="1"/>
        <c:lblAlgn val="ctr"/>
        <c:lblOffset val="100"/>
        <c:noMultiLvlLbl val="0"/>
      </c:catAx>
      <c:valAx>
        <c:axId val="186645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66448672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6-4746-ACDE-DEF390C53898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6-4746-ACDE-DEF390C53898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16-4746-ACDE-DEF390C53898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16-4746-ACDE-DEF390C538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D-4264-B3F0-DF26EB2B5F73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D-4264-B3F0-DF26EB2B5F73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9D-4264-B3F0-DF26EB2B5F73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9D-4264-B3F0-DF26EB2B5F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25TH FEB. - 3RD MARCH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  <a:sp3d contourW="12700">
          <a:contourClr>
            <a:schemeClr val="accent5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  <a:sp3d contourW="12700">
          <a:contourClr>
            <a:schemeClr val="accent5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'25TH FEB - 3RD MARCH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'25TH FEB - 3RD MARCH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COAL</c:v>
                </c:pt>
                <c:pt idx="3">
                  <c:v>BGD SULPHATE</c:v>
                </c:pt>
                <c:pt idx="4">
                  <c:v>BLK FERT.</c:v>
                </c:pt>
                <c:pt idx="5">
                  <c:v>BLK RUTILE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WAGONS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'25TH FEB - 3RD MARCH 2021'!$C$7:$C$19</c:f>
              <c:numCache>
                <c:formatCode>#,##0</c:formatCode>
                <c:ptCount val="13"/>
                <c:pt idx="0">
                  <c:v>6922</c:v>
                </c:pt>
                <c:pt idx="1">
                  <c:v>200</c:v>
                </c:pt>
                <c:pt idx="2">
                  <c:v>72956</c:v>
                </c:pt>
                <c:pt idx="3">
                  <c:v>3420</c:v>
                </c:pt>
                <c:pt idx="4">
                  <c:v>2375</c:v>
                </c:pt>
                <c:pt idx="5">
                  <c:v>5051</c:v>
                </c:pt>
                <c:pt idx="6">
                  <c:v>9822</c:v>
                </c:pt>
                <c:pt idx="7">
                  <c:v>0</c:v>
                </c:pt>
                <c:pt idx="8">
                  <c:v>70305</c:v>
                </c:pt>
                <c:pt idx="9">
                  <c:v>46</c:v>
                </c:pt>
                <c:pt idx="10">
                  <c:v>0</c:v>
                </c:pt>
                <c:pt idx="11">
                  <c:v>0</c:v>
                </c:pt>
                <c:pt idx="12">
                  <c:v>70844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E-4A9B-B4A4-45037624FB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137253648"/>
        <c:axId val="1137239504"/>
        <c:axId val="0"/>
      </c:bar3DChart>
      <c:catAx>
        <c:axId val="1137253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37239504"/>
        <c:crosses val="autoZero"/>
        <c:auto val="1"/>
        <c:lblAlgn val="ctr"/>
        <c:lblOffset val="100"/>
        <c:noMultiLvlLbl val="0"/>
      </c:catAx>
      <c:valAx>
        <c:axId val="1137239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37253648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25TH FEB. - 3RD MARCH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'25TH FEB - 3RD MARCH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'25TH FEB - 3RD MARCH 2021'!$R$47:$R$53</c:f>
              <c:strCache>
                <c:ptCount val="7"/>
                <c:pt idx="0">
                  <c:v>25TH FEBRUARY 2021</c:v>
                </c:pt>
                <c:pt idx="1">
                  <c:v>26TH FEBRUARY 2021</c:v>
                </c:pt>
                <c:pt idx="2">
                  <c:v>27TH FEBRUARY 2021</c:v>
                </c:pt>
                <c:pt idx="3">
                  <c:v>28TH FEBRUARY 2021</c:v>
                </c:pt>
                <c:pt idx="4">
                  <c:v>1ST MARCH 2021</c:v>
                </c:pt>
                <c:pt idx="5">
                  <c:v>2ND MARCH 2021</c:v>
                </c:pt>
                <c:pt idx="6">
                  <c:v>3RD MARCH 2021</c:v>
                </c:pt>
              </c:strCache>
            </c:strRef>
          </c:cat>
          <c:val>
            <c:numRef>
              <c:f>'25TH FEB - 3RD MARCH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E-4EAB-AAC2-1B589D5F8F71}"/>
            </c:ext>
          </c:extLst>
        </c:ser>
        <c:ser>
          <c:idx val="1"/>
          <c:order val="1"/>
          <c:tx>
            <c:strRef>
              <c:f>'25TH FEB - 3RD MARCH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'25TH FEB - 3RD MARCH 2021'!$R$47:$R$53</c:f>
              <c:strCache>
                <c:ptCount val="7"/>
                <c:pt idx="0">
                  <c:v>25TH FEBRUARY 2021</c:v>
                </c:pt>
                <c:pt idx="1">
                  <c:v>26TH FEBRUARY 2021</c:v>
                </c:pt>
                <c:pt idx="2">
                  <c:v>27TH FEBRUARY 2021</c:v>
                </c:pt>
                <c:pt idx="3">
                  <c:v>28TH FEBRUARY 2021</c:v>
                </c:pt>
                <c:pt idx="4">
                  <c:v>1ST MARCH 2021</c:v>
                </c:pt>
                <c:pt idx="5">
                  <c:v>2ND MARCH 2021</c:v>
                </c:pt>
                <c:pt idx="6">
                  <c:v>3RD MARCH 2021</c:v>
                </c:pt>
              </c:strCache>
            </c:strRef>
          </c:cat>
          <c:val>
            <c:numRef>
              <c:f>'25TH FEB - 3RD MARCH 2021'!$T$47:$T$53</c:f>
              <c:numCache>
                <c:formatCode>General</c:formatCode>
                <c:ptCount val="7"/>
                <c:pt idx="0">
                  <c:v>177</c:v>
                </c:pt>
                <c:pt idx="1">
                  <c:v>150</c:v>
                </c:pt>
                <c:pt idx="2">
                  <c:v>210</c:v>
                </c:pt>
                <c:pt idx="3">
                  <c:v>46</c:v>
                </c:pt>
                <c:pt idx="4">
                  <c:v>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BE-4EAB-AAC2-1B589D5F8F71}"/>
            </c:ext>
          </c:extLst>
        </c:ser>
        <c:ser>
          <c:idx val="2"/>
          <c:order val="2"/>
          <c:tx>
            <c:strRef>
              <c:f>'25TH FEB - 3RD MARCH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'25TH FEB - 3RD MARCH 2021'!$R$47:$R$53</c:f>
              <c:strCache>
                <c:ptCount val="7"/>
                <c:pt idx="0">
                  <c:v>25TH FEBRUARY 2021</c:v>
                </c:pt>
                <c:pt idx="1">
                  <c:v>26TH FEBRUARY 2021</c:v>
                </c:pt>
                <c:pt idx="2">
                  <c:v>27TH FEBRUARY 2021</c:v>
                </c:pt>
                <c:pt idx="3">
                  <c:v>28TH FEBRUARY 2021</c:v>
                </c:pt>
                <c:pt idx="4">
                  <c:v>1ST MARCH 2021</c:v>
                </c:pt>
                <c:pt idx="5">
                  <c:v>2ND MARCH 2021</c:v>
                </c:pt>
                <c:pt idx="6">
                  <c:v>3RD MARCH 2021</c:v>
                </c:pt>
              </c:strCache>
            </c:strRef>
          </c:cat>
          <c:val>
            <c:numRef>
              <c:f>'25TH FEB - 3RD MARCH 2021'!$U$47:$U$53</c:f>
              <c:numCache>
                <c:formatCode>General</c:formatCode>
                <c:ptCount val="7"/>
                <c:pt idx="0">
                  <c:v>89</c:v>
                </c:pt>
                <c:pt idx="1">
                  <c:v>81</c:v>
                </c:pt>
                <c:pt idx="2">
                  <c:v>114</c:v>
                </c:pt>
                <c:pt idx="3">
                  <c:v>29</c:v>
                </c:pt>
                <c:pt idx="4">
                  <c:v>68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BE-4EAB-AAC2-1B589D5F8F71}"/>
            </c:ext>
          </c:extLst>
        </c:ser>
        <c:ser>
          <c:idx val="3"/>
          <c:order val="3"/>
          <c:tx>
            <c:strRef>
              <c:f>'25TH FEB - 3RD MARCH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'25TH FEB - 3RD MARCH 2021'!$R$47:$R$53</c:f>
              <c:strCache>
                <c:ptCount val="7"/>
                <c:pt idx="0">
                  <c:v>25TH FEBRUARY 2021</c:v>
                </c:pt>
                <c:pt idx="1">
                  <c:v>26TH FEBRUARY 2021</c:v>
                </c:pt>
                <c:pt idx="2">
                  <c:v>27TH FEBRUARY 2021</c:v>
                </c:pt>
                <c:pt idx="3">
                  <c:v>28TH FEBRUARY 2021</c:v>
                </c:pt>
                <c:pt idx="4">
                  <c:v>1ST MARCH 2021</c:v>
                </c:pt>
                <c:pt idx="5">
                  <c:v>2ND MARCH 2021</c:v>
                </c:pt>
                <c:pt idx="6">
                  <c:v>3RD MARCH 2021</c:v>
                </c:pt>
              </c:strCache>
            </c:strRef>
          </c:cat>
          <c:val>
            <c:numRef>
              <c:f>'25TH FEB - 3RD MARCH 2021'!$V$47:$V$53</c:f>
              <c:numCache>
                <c:formatCode>General</c:formatCode>
                <c:ptCount val="7"/>
                <c:pt idx="0">
                  <c:v>177</c:v>
                </c:pt>
                <c:pt idx="1">
                  <c:v>150</c:v>
                </c:pt>
                <c:pt idx="2">
                  <c:v>210</c:v>
                </c:pt>
                <c:pt idx="3">
                  <c:v>46</c:v>
                </c:pt>
                <c:pt idx="4">
                  <c:v>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BE-4EAB-AAC2-1B589D5F8F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189266784"/>
        <c:axId val="1189262624"/>
        <c:axId val="0"/>
      </c:bar3DChart>
      <c:catAx>
        <c:axId val="118926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89262624"/>
        <c:crosses val="autoZero"/>
        <c:auto val="1"/>
        <c:lblAlgn val="ctr"/>
        <c:lblOffset val="100"/>
        <c:noMultiLvlLbl val="0"/>
      </c:catAx>
      <c:valAx>
        <c:axId val="118926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89266784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4-402B-B2A9-C43FBF880841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4-402B-B2A9-C43FBF880841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14-402B-B2A9-C43FBF880841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14-402B-B2A9-C43FBF8808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0-4126-AABE-D09CD8207F60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0-4126-AABE-D09CD8207F60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A0-4126-AABE-D09CD8207F60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A0-4126-AABE-D09CD8207F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WEEKLY PERFORMANCE FOR CONTAINERS AS FROM 4TH - 10TH MARCH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'4TH -10TH MARCH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'4TH -10TH MARCH 2021'!$R$47:$R$53</c:f>
              <c:strCache>
                <c:ptCount val="7"/>
                <c:pt idx="0">
                  <c:v>4TH MARCH 2021</c:v>
                </c:pt>
                <c:pt idx="1">
                  <c:v>5TH MARCH 2021</c:v>
                </c:pt>
                <c:pt idx="2">
                  <c:v>6TH MARCH 2021</c:v>
                </c:pt>
                <c:pt idx="3">
                  <c:v>7TH MARCH 2021</c:v>
                </c:pt>
                <c:pt idx="4">
                  <c:v>8TH MARCH 2021</c:v>
                </c:pt>
                <c:pt idx="5">
                  <c:v>9TH MARCH 2021</c:v>
                </c:pt>
                <c:pt idx="6">
                  <c:v>10TH MARCH 2021</c:v>
                </c:pt>
              </c:strCache>
            </c:strRef>
          </c:cat>
          <c:val>
            <c:numRef>
              <c:f>'4TH -10TH MARCH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1-4F84-8744-D842CD7E6330}"/>
            </c:ext>
          </c:extLst>
        </c:ser>
        <c:ser>
          <c:idx val="1"/>
          <c:order val="1"/>
          <c:tx>
            <c:strRef>
              <c:f>'4TH -10TH MARCH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'4TH -10TH MARCH 2021'!$R$47:$R$53</c:f>
              <c:strCache>
                <c:ptCount val="7"/>
                <c:pt idx="0">
                  <c:v>4TH MARCH 2021</c:v>
                </c:pt>
                <c:pt idx="1">
                  <c:v>5TH MARCH 2021</c:v>
                </c:pt>
                <c:pt idx="2">
                  <c:v>6TH MARCH 2021</c:v>
                </c:pt>
                <c:pt idx="3">
                  <c:v>7TH MARCH 2021</c:v>
                </c:pt>
                <c:pt idx="4">
                  <c:v>8TH MARCH 2021</c:v>
                </c:pt>
                <c:pt idx="5">
                  <c:v>9TH MARCH 2021</c:v>
                </c:pt>
                <c:pt idx="6">
                  <c:v>10TH MARCH 2021</c:v>
                </c:pt>
              </c:strCache>
            </c:strRef>
          </c:cat>
          <c:val>
            <c:numRef>
              <c:f>'4TH -10TH MARCH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D1-4F84-8744-D842CD7E6330}"/>
            </c:ext>
          </c:extLst>
        </c:ser>
        <c:ser>
          <c:idx val="2"/>
          <c:order val="2"/>
          <c:tx>
            <c:strRef>
              <c:f>'4TH -10TH MARCH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'4TH -10TH MARCH 2021'!$R$47:$R$53</c:f>
              <c:strCache>
                <c:ptCount val="7"/>
                <c:pt idx="0">
                  <c:v>4TH MARCH 2021</c:v>
                </c:pt>
                <c:pt idx="1">
                  <c:v>5TH MARCH 2021</c:v>
                </c:pt>
                <c:pt idx="2">
                  <c:v>6TH MARCH 2021</c:v>
                </c:pt>
                <c:pt idx="3">
                  <c:v>7TH MARCH 2021</c:v>
                </c:pt>
                <c:pt idx="4">
                  <c:v>8TH MARCH 2021</c:v>
                </c:pt>
                <c:pt idx="5">
                  <c:v>9TH MARCH 2021</c:v>
                </c:pt>
                <c:pt idx="6">
                  <c:v>10TH MARCH 2021</c:v>
                </c:pt>
              </c:strCache>
            </c:strRef>
          </c:cat>
          <c:val>
            <c:numRef>
              <c:f>'4TH -10TH MARCH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D1-4F84-8744-D842CD7E6330}"/>
            </c:ext>
          </c:extLst>
        </c:ser>
        <c:ser>
          <c:idx val="3"/>
          <c:order val="3"/>
          <c:tx>
            <c:strRef>
              <c:f>'4TH -10TH MARCH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'4TH -10TH MARCH 2021'!$R$47:$R$53</c:f>
              <c:strCache>
                <c:ptCount val="7"/>
                <c:pt idx="0">
                  <c:v>4TH MARCH 2021</c:v>
                </c:pt>
                <c:pt idx="1">
                  <c:v>5TH MARCH 2021</c:v>
                </c:pt>
                <c:pt idx="2">
                  <c:v>6TH MARCH 2021</c:v>
                </c:pt>
                <c:pt idx="3">
                  <c:v>7TH MARCH 2021</c:v>
                </c:pt>
                <c:pt idx="4">
                  <c:v>8TH MARCH 2021</c:v>
                </c:pt>
                <c:pt idx="5">
                  <c:v>9TH MARCH 2021</c:v>
                </c:pt>
                <c:pt idx="6">
                  <c:v>10TH MARCH 2021</c:v>
                </c:pt>
              </c:strCache>
            </c:strRef>
          </c:cat>
          <c:val>
            <c:numRef>
              <c:f>'4TH -10TH MARCH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D1-4F84-8744-D842CD7E63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787058911"/>
        <c:axId val="1787056415"/>
        <c:axId val="0"/>
      </c:bar3DChart>
      <c:catAx>
        <c:axId val="178705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787056415"/>
        <c:crosses val="autoZero"/>
        <c:auto val="1"/>
        <c:lblAlgn val="ctr"/>
        <c:lblOffset val="100"/>
        <c:noMultiLvlLbl val="0"/>
      </c:catAx>
      <c:valAx>
        <c:axId val="178705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787058911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31ST DEC. 2020 - 6TH JANUARY 2021.</a:t>
            </a:r>
            <a:endParaRPr lang="en-US"/>
          </a:p>
        </c:rich>
      </c:tx>
      <c:layout>
        <c:manualLayout>
          <c:xMode val="edge"/>
          <c:yMode val="edge"/>
          <c:x val="0.11265583314448611"/>
          <c:y val="1.7695941394709692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>
        <c:manualLayout>
          <c:layoutTarget val="inner"/>
          <c:xMode val="edge"/>
          <c:yMode val="edge"/>
          <c:x val="7.313687600056723E-2"/>
          <c:y val="0.17238083775613003"/>
          <c:w val="0.90368564394922157"/>
          <c:h val="0.665149881140589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'3IST DEC 2020 - 6TH JAN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'3IST DEC 2020 - 6TH JAN 2021'!$R$47:$R$53</c:f>
              <c:strCache>
                <c:ptCount val="7"/>
                <c:pt idx="0">
                  <c:v>31ST DECEMBER 2020</c:v>
                </c:pt>
                <c:pt idx="1">
                  <c:v>1ST JANUARY 2021</c:v>
                </c:pt>
                <c:pt idx="2">
                  <c:v>2ND JANUARY 2021</c:v>
                </c:pt>
                <c:pt idx="3">
                  <c:v>3RD JANUARY 2021</c:v>
                </c:pt>
                <c:pt idx="4">
                  <c:v>4TH JANUARY 2021</c:v>
                </c:pt>
                <c:pt idx="5">
                  <c:v>5TH JANUARY 2021</c:v>
                </c:pt>
                <c:pt idx="6">
                  <c:v>6TH JANUARY 2021</c:v>
                </c:pt>
              </c:strCache>
            </c:strRef>
          </c:cat>
          <c:val>
            <c:numRef>
              <c:f>'3IST DEC 2020 - 6TH JAN 2021'!$S$47:$S$53</c:f>
              <c:numCache>
                <c:formatCode>General</c:formatCode>
                <c:ptCount val="7"/>
                <c:pt idx="0">
                  <c:v>182</c:v>
                </c:pt>
                <c:pt idx="1">
                  <c:v>0</c:v>
                </c:pt>
                <c:pt idx="2">
                  <c:v>42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C-4E54-896B-52C5CE622E18}"/>
            </c:ext>
          </c:extLst>
        </c:ser>
        <c:ser>
          <c:idx val="1"/>
          <c:order val="1"/>
          <c:tx>
            <c:strRef>
              <c:f>'3IST DEC 2020 - 6TH JAN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'3IST DEC 2020 - 6TH JAN 2021'!$R$47:$R$53</c:f>
              <c:strCache>
                <c:ptCount val="7"/>
                <c:pt idx="0">
                  <c:v>31ST DECEMBER 2020</c:v>
                </c:pt>
                <c:pt idx="1">
                  <c:v>1ST JANUARY 2021</c:v>
                </c:pt>
                <c:pt idx="2">
                  <c:v>2ND JANUARY 2021</c:v>
                </c:pt>
                <c:pt idx="3">
                  <c:v>3RD JANUARY 2021</c:v>
                </c:pt>
                <c:pt idx="4">
                  <c:v>4TH JANUARY 2021</c:v>
                </c:pt>
                <c:pt idx="5">
                  <c:v>5TH JANUARY 2021</c:v>
                </c:pt>
                <c:pt idx="6">
                  <c:v>6TH JANUARY 2021</c:v>
                </c:pt>
              </c:strCache>
            </c:strRef>
          </c:cat>
          <c:val>
            <c:numRef>
              <c:f>'3IST DEC 2020 - 6TH JAN 2021'!$T$47:$T$53</c:f>
              <c:numCache>
                <c:formatCode>General</c:formatCode>
                <c:ptCount val="7"/>
                <c:pt idx="0">
                  <c:v>46</c:v>
                </c:pt>
                <c:pt idx="1">
                  <c:v>0</c:v>
                </c:pt>
                <c:pt idx="2">
                  <c:v>27</c:v>
                </c:pt>
                <c:pt idx="3">
                  <c:v>0</c:v>
                </c:pt>
                <c:pt idx="4">
                  <c:v>18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C-4E54-896B-52C5CE622E18}"/>
            </c:ext>
          </c:extLst>
        </c:ser>
        <c:ser>
          <c:idx val="2"/>
          <c:order val="2"/>
          <c:tx>
            <c:strRef>
              <c:f>'3IST DEC 2020 - 6TH JAN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'3IST DEC 2020 - 6TH JAN 2021'!$R$47:$R$53</c:f>
              <c:strCache>
                <c:ptCount val="7"/>
                <c:pt idx="0">
                  <c:v>31ST DECEMBER 2020</c:v>
                </c:pt>
                <c:pt idx="1">
                  <c:v>1ST JANUARY 2021</c:v>
                </c:pt>
                <c:pt idx="2">
                  <c:v>2ND JANUARY 2021</c:v>
                </c:pt>
                <c:pt idx="3">
                  <c:v>3RD JANUARY 2021</c:v>
                </c:pt>
                <c:pt idx="4">
                  <c:v>4TH JANUARY 2021</c:v>
                </c:pt>
                <c:pt idx="5">
                  <c:v>5TH JANUARY 2021</c:v>
                </c:pt>
                <c:pt idx="6">
                  <c:v>6TH JANUARY 2021</c:v>
                </c:pt>
              </c:strCache>
            </c:strRef>
          </c:cat>
          <c:val>
            <c:numRef>
              <c:f>'3IST DEC 2020 - 6TH JAN 2021'!$U$47:$U$53</c:f>
              <c:numCache>
                <c:formatCode>General</c:formatCode>
                <c:ptCount val="7"/>
                <c:pt idx="0">
                  <c:v>192</c:v>
                </c:pt>
                <c:pt idx="1">
                  <c:v>0</c:v>
                </c:pt>
                <c:pt idx="2">
                  <c:v>69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BC-4E54-896B-52C5CE622E18}"/>
            </c:ext>
          </c:extLst>
        </c:ser>
        <c:ser>
          <c:idx val="3"/>
          <c:order val="3"/>
          <c:tx>
            <c:strRef>
              <c:f>'3IST DEC 2020 - 6TH JAN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'3IST DEC 2020 - 6TH JAN 2021'!$R$47:$R$53</c:f>
              <c:strCache>
                <c:ptCount val="7"/>
                <c:pt idx="0">
                  <c:v>31ST DECEMBER 2020</c:v>
                </c:pt>
                <c:pt idx="1">
                  <c:v>1ST JANUARY 2021</c:v>
                </c:pt>
                <c:pt idx="2">
                  <c:v>2ND JANUARY 2021</c:v>
                </c:pt>
                <c:pt idx="3">
                  <c:v>3RD JANUARY 2021</c:v>
                </c:pt>
                <c:pt idx="4">
                  <c:v>4TH JANUARY 2021</c:v>
                </c:pt>
                <c:pt idx="5">
                  <c:v>5TH JANUARY 2021</c:v>
                </c:pt>
                <c:pt idx="6">
                  <c:v>6TH JANUARY 2021</c:v>
                </c:pt>
              </c:strCache>
            </c:strRef>
          </c:cat>
          <c:val>
            <c:numRef>
              <c:f>'3IST DEC 2020 - 6TH JAN 2021'!$V$47:$V$53</c:f>
              <c:numCache>
                <c:formatCode>General</c:formatCode>
                <c:ptCount val="7"/>
                <c:pt idx="0">
                  <c:v>228</c:v>
                </c:pt>
                <c:pt idx="1">
                  <c:v>0</c:v>
                </c:pt>
                <c:pt idx="2">
                  <c:v>69</c:v>
                </c:pt>
                <c:pt idx="3">
                  <c:v>0</c:v>
                </c:pt>
                <c:pt idx="4">
                  <c:v>25</c:v>
                </c:pt>
                <c:pt idx="5">
                  <c:v>0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BC-4E54-896B-52C5CE622E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48405440"/>
        <c:axId val="1348400032"/>
        <c:axId val="0"/>
      </c:bar3DChart>
      <c:catAx>
        <c:axId val="134840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48400032"/>
        <c:crosses val="autoZero"/>
        <c:auto val="1"/>
        <c:lblAlgn val="ctr"/>
        <c:lblOffset val="100"/>
        <c:noMultiLvlLbl val="0"/>
      </c:catAx>
      <c:valAx>
        <c:axId val="134840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48405440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layout>
        <c:manualLayout>
          <c:xMode val="edge"/>
          <c:yMode val="edge"/>
          <c:x val="0.36309664128590585"/>
          <c:y val="0.94604132076243086"/>
          <c:w val="0.26509690939574515"/>
          <c:h val="4.8460464014117854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4TH - 10TH MARCH 2021</a:t>
            </a:r>
            <a:endParaRPr lang="en-US"/>
          </a:p>
        </c:rich>
      </c:tx>
      <c:layout>
        <c:manualLayout>
          <c:xMode val="edge"/>
          <c:yMode val="edge"/>
          <c:x val="0.12294444444444444"/>
          <c:y val="2.7777777777777776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>
        <c:manualLayout>
          <c:layoutTarget val="inner"/>
          <c:xMode val="edge"/>
          <c:yMode val="edge"/>
          <c:x val="0.18115286077839618"/>
          <c:y val="0.18870263618895214"/>
          <c:w val="0.73961795492175852"/>
          <c:h val="0.72704624393082506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'4TH -10TH MARCH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'4TH -10TH MARCH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RUTILE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WAGONS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'4TH -10TH MARCH 2021'!$C$7:$C$19</c:f>
              <c:numCache>
                <c:formatCode>#,##0</c:formatCode>
                <c:ptCount val="13"/>
                <c:pt idx="0">
                  <c:v>5054</c:v>
                </c:pt>
                <c:pt idx="1">
                  <c:v>65070</c:v>
                </c:pt>
                <c:pt idx="2">
                  <c:v>71540</c:v>
                </c:pt>
                <c:pt idx="3">
                  <c:v>13000</c:v>
                </c:pt>
                <c:pt idx="4">
                  <c:v>0</c:v>
                </c:pt>
                <c:pt idx="5">
                  <c:v>0</c:v>
                </c:pt>
                <c:pt idx="6">
                  <c:v>1496</c:v>
                </c:pt>
                <c:pt idx="7">
                  <c:v>1684</c:v>
                </c:pt>
                <c:pt idx="8">
                  <c:v>71925</c:v>
                </c:pt>
                <c:pt idx="9">
                  <c:v>0</c:v>
                </c:pt>
                <c:pt idx="10">
                  <c:v>0</c:v>
                </c:pt>
                <c:pt idx="11">
                  <c:v>5795</c:v>
                </c:pt>
                <c:pt idx="12">
                  <c:v>35099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D-41B7-BD87-76F5CDE7F5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38165007"/>
        <c:axId val="1838165423"/>
        <c:axId val="0"/>
      </c:bar3DChart>
      <c:catAx>
        <c:axId val="1838165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8165423"/>
        <c:crosses val="autoZero"/>
        <c:auto val="1"/>
        <c:lblAlgn val="ctr"/>
        <c:lblOffset val="100"/>
        <c:noMultiLvlLbl val="0"/>
      </c:catAx>
      <c:valAx>
        <c:axId val="1838165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8165007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8-43A3-B766-2EBC8DC18799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8-43A3-B766-2EBC8DC18799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F8-43A3-B766-2EBC8DC18799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F8-43A3-B766-2EBC8DC187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7-4368-899B-DBA671116C27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97-4368-899B-DBA671116C27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97-4368-899B-DBA671116C27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97-4368-899B-DBA671116C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11TH - 17TH MARCH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'11TH - 14TH MARCH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'11TH - 14TH MARCH 2021'!$R$47:$R$53</c:f>
              <c:strCache>
                <c:ptCount val="7"/>
                <c:pt idx="0">
                  <c:v>11TH MARCH 2021</c:v>
                </c:pt>
                <c:pt idx="1">
                  <c:v>12TH MARCH 2021</c:v>
                </c:pt>
                <c:pt idx="2">
                  <c:v>13TH MARCH 2021</c:v>
                </c:pt>
                <c:pt idx="3">
                  <c:v>14TH MARCH 2021</c:v>
                </c:pt>
                <c:pt idx="4">
                  <c:v>15TH MARCH 2021</c:v>
                </c:pt>
                <c:pt idx="5">
                  <c:v>16TH MARCH 2021</c:v>
                </c:pt>
                <c:pt idx="6">
                  <c:v>17TH MARCH 2021</c:v>
                </c:pt>
              </c:strCache>
            </c:strRef>
          </c:cat>
          <c:val>
            <c:numRef>
              <c:f>'11TH - 14TH MARCH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344</c:v>
                </c:pt>
                <c:pt idx="3">
                  <c:v>549</c:v>
                </c:pt>
                <c:pt idx="4">
                  <c:v>160</c:v>
                </c:pt>
                <c:pt idx="5">
                  <c:v>73</c:v>
                </c:pt>
                <c:pt idx="6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C-4F7D-91BB-2975FD97DD49}"/>
            </c:ext>
          </c:extLst>
        </c:ser>
        <c:ser>
          <c:idx val="1"/>
          <c:order val="1"/>
          <c:tx>
            <c:strRef>
              <c:f>'11TH - 14TH MARCH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'11TH - 14TH MARCH 2021'!$R$47:$R$53</c:f>
              <c:strCache>
                <c:ptCount val="7"/>
                <c:pt idx="0">
                  <c:v>11TH MARCH 2021</c:v>
                </c:pt>
                <c:pt idx="1">
                  <c:v>12TH MARCH 2021</c:v>
                </c:pt>
                <c:pt idx="2">
                  <c:v>13TH MARCH 2021</c:v>
                </c:pt>
                <c:pt idx="3">
                  <c:v>14TH MARCH 2021</c:v>
                </c:pt>
                <c:pt idx="4">
                  <c:v>15TH MARCH 2021</c:v>
                </c:pt>
                <c:pt idx="5">
                  <c:v>16TH MARCH 2021</c:v>
                </c:pt>
                <c:pt idx="6">
                  <c:v>17TH MARCH 2021</c:v>
                </c:pt>
              </c:strCache>
            </c:strRef>
          </c:cat>
          <c:val>
            <c:numRef>
              <c:f>'11TH - 14TH MARCH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248</c:v>
                </c:pt>
                <c:pt idx="4">
                  <c:v>706</c:v>
                </c:pt>
                <c:pt idx="5">
                  <c:v>655</c:v>
                </c:pt>
                <c:pt idx="6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9C-4F7D-91BB-2975FD97DD49}"/>
            </c:ext>
          </c:extLst>
        </c:ser>
        <c:ser>
          <c:idx val="2"/>
          <c:order val="2"/>
          <c:tx>
            <c:strRef>
              <c:f>'11TH - 14TH MARCH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'11TH - 14TH MARCH 2021'!$R$47:$R$53</c:f>
              <c:strCache>
                <c:ptCount val="7"/>
                <c:pt idx="0">
                  <c:v>11TH MARCH 2021</c:v>
                </c:pt>
                <c:pt idx="1">
                  <c:v>12TH MARCH 2021</c:v>
                </c:pt>
                <c:pt idx="2">
                  <c:v>13TH MARCH 2021</c:v>
                </c:pt>
                <c:pt idx="3">
                  <c:v>14TH MARCH 2021</c:v>
                </c:pt>
                <c:pt idx="4">
                  <c:v>15TH MARCH 2021</c:v>
                </c:pt>
                <c:pt idx="5">
                  <c:v>16TH MARCH 2021</c:v>
                </c:pt>
                <c:pt idx="6">
                  <c:v>17TH MARCH 2021</c:v>
                </c:pt>
              </c:strCache>
            </c:strRef>
          </c:cat>
          <c:val>
            <c:numRef>
              <c:f>'11TH - 14TH MARCH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244</c:v>
                </c:pt>
                <c:pt idx="3">
                  <c:v>543</c:v>
                </c:pt>
                <c:pt idx="4">
                  <c:v>681</c:v>
                </c:pt>
                <c:pt idx="5">
                  <c:v>551</c:v>
                </c:pt>
                <c:pt idx="6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9C-4F7D-91BB-2975FD97DD49}"/>
            </c:ext>
          </c:extLst>
        </c:ser>
        <c:ser>
          <c:idx val="3"/>
          <c:order val="3"/>
          <c:tx>
            <c:strRef>
              <c:f>'11TH - 14TH MARCH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'11TH - 14TH MARCH 2021'!$R$47:$R$53</c:f>
              <c:strCache>
                <c:ptCount val="7"/>
                <c:pt idx="0">
                  <c:v>11TH MARCH 2021</c:v>
                </c:pt>
                <c:pt idx="1">
                  <c:v>12TH MARCH 2021</c:v>
                </c:pt>
                <c:pt idx="2">
                  <c:v>13TH MARCH 2021</c:v>
                </c:pt>
                <c:pt idx="3">
                  <c:v>14TH MARCH 2021</c:v>
                </c:pt>
                <c:pt idx="4">
                  <c:v>15TH MARCH 2021</c:v>
                </c:pt>
                <c:pt idx="5">
                  <c:v>16TH MARCH 2021</c:v>
                </c:pt>
                <c:pt idx="6">
                  <c:v>17TH MARCH 2021</c:v>
                </c:pt>
              </c:strCache>
            </c:strRef>
          </c:cat>
          <c:val>
            <c:numRef>
              <c:f>'11TH - 14TH MARCH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344</c:v>
                </c:pt>
                <c:pt idx="3">
                  <c:v>797</c:v>
                </c:pt>
                <c:pt idx="4">
                  <c:v>866</c:v>
                </c:pt>
                <c:pt idx="5">
                  <c:v>728</c:v>
                </c:pt>
                <c:pt idx="6">
                  <c:v>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9C-4F7D-91BB-2975FD97DD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03421056"/>
        <c:axId val="903421888"/>
        <c:axId val="0"/>
      </c:bar3DChart>
      <c:catAx>
        <c:axId val="90342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03421888"/>
        <c:crosses val="autoZero"/>
        <c:auto val="1"/>
        <c:lblAlgn val="ctr"/>
        <c:lblOffset val="100"/>
        <c:noMultiLvlLbl val="0"/>
      </c:catAx>
      <c:valAx>
        <c:axId val="90342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903421056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11TH - 17TH MARCH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  <a:sp3d contourW="12700">
          <a:contourClr>
            <a:schemeClr val="dk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  <a:sp3d contourW="12700">
          <a:contourClr>
            <a:schemeClr val="dk1"/>
          </a:contourClr>
        </a:sp3d>
      </c:spPr>
    </c:backWall>
    <c:plotArea>
      <c:layout>
        <c:manualLayout>
          <c:layoutTarget val="inner"/>
          <c:xMode val="edge"/>
          <c:yMode val="edge"/>
          <c:x val="0.16595035588048784"/>
          <c:y val="0.20615858352578906"/>
          <c:w val="0.76106658931988869"/>
          <c:h val="0.6792970971007377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'11TH - 14TH MARCH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'11TH - 14TH MARCH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SALT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WAGONS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'11TH - 14TH MARCH 2021'!$C$7:$C$19</c:f>
              <c:numCache>
                <c:formatCode>#,##0</c:formatCode>
                <c:ptCount val="13"/>
                <c:pt idx="0">
                  <c:v>1725</c:v>
                </c:pt>
                <c:pt idx="1">
                  <c:v>82680</c:v>
                </c:pt>
                <c:pt idx="2">
                  <c:v>0</c:v>
                </c:pt>
                <c:pt idx="3">
                  <c:v>18706</c:v>
                </c:pt>
                <c:pt idx="4">
                  <c:v>12086</c:v>
                </c:pt>
                <c:pt idx="5">
                  <c:v>13350</c:v>
                </c:pt>
                <c:pt idx="6">
                  <c:v>40574</c:v>
                </c:pt>
                <c:pt idx="7">
                  <c:v>381</c:v>
                </c:pt>
                <c:pt idx="8">
                  <c:v>75512</c:v>
                </c:pt>
                <c:pt idx="9">
                  <c:v>0</c:v>
                </c:pt>
                <c:pt idx="10">
                  <c:v>0</c:v>
                </c:pt>
                <c:pt idx="11">
                  <c:v>13660</c:v>
                </c:pt>
                <c:pt idx="12">
                  <c:v>22173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C-429B-8029-BA58BA65D7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208678544"/>
        <c:axId val="1208683952"/>
        <c:axId val="0"/>
      </c:bar3DChart>
      <c:catAx>
        <c:axId val="1208678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08683952"/>
        <c:crosses val="autoZero"/>
        <c:auto val="1"/>
        <c:lblAlgn val="ctr"/>
        <c:lblOffset val="100"/>
        <c:noMultiLvlLbl val="0"/>
      </c:catAx>
      <c:valAx>
        <c:axId val="120868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208678544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6-493A-B37F-2E9C63090DFC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36-493A-B37F-2E9C63090DFC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36-493A-B37F-2E9C63090DFC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36-493A-B37F-2E9C63090D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C-4C65-9D88-7751107A23B8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C-4C65-9D88-7751107A23B8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2C-4C65-9D88-7751107A23B8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2C-4C65-9D88-7751107A2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18TH - 24TH MARCH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'18TH - 24TH MARCH 2021 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'18TH - 24TH MARCH 2021 '!$R$47:$R$53</c:f>
              <c:strCache>
                <c:ptCount val="7"/>
                <c:pt idx="0">
                  <c:v>18TH MARCH 2021</c:v>
                </c:pt>
                <c:pt idx="1">
                  <c:v>19TH MARCH 2021</c:v>
                </c:pt>
                <c:pt idx="2">
                  <c:v>20TH MARCH 2021</c:v>
                </c:pt>
                <c:pt idx="3">
                  <c:v>21ST MARCH 2021</c:v>
                </c:pt>
                <c:pt idx="4">
                  <c:v>22ND MARCH 2021</c:v>
                </c:pt>
                <c:pt idx="5">
                  <c:v>23RD MARCH 2021</c:v>
                </c:pt>
                <c:pt idx="6">
                  <c:v>24TH MARCH 2021</c:v>
                </c:pt>
              </c:strCache>
            </c:strRef>
          </c:cat>
          <c:val>
            <c:numRef>
              <c:f>'18TH - 24TH MARCH 2021 '!$S$47:$S$53</c:f>
              <c:numCache>
                <c:formatCode>General</c:formatCode>
                <c:ptCount val="7"/>
                <c:pt idx="0">
                  <c:v>336</c:v>
                </c:pt>
                <c:pt idx="1">
                  <c:v>276</c:v>
                </c:pt>
                <c:pt idx="2">
                  <c:v>0</c:v>
                </c:pt>
                <c:pt idx="3">
                  <c:v>0</c:v>
                </c:pt>
                <c:pt idx="4">
                  <c:v>383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3-4AB2-A07D-AC45759F1108}"/>
            </c:ext>
          </c:extLst>
        </c:ser>
        <c:ser>
          <c:idx val="1"/>
          <c:order val="1"/>
          <c:tx>
            <c:strRef>
              <c:f>'18TH - 24TH MARCH 2021 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'18TH - 24TH MARCH 2021 '!$R$47:$R$53</c:f>
              <c:strCache>
                <c:ptCount val="7"/>
                <c:pt idx="0">
                  <c:v>18TH MARCH 2021</c:v>
                </c:pt>
                <c:pt idx="1">
                  <c:v>19TH MARCH 2021</c:v>
                </c:pt>
                <c:pt idx="2">
                  <c:v>20TH MARCH 2021</c:v>
                </c:pt>
                <c:pt idx="3">
                  <c:v>21ST MARCH 2021</c:v>
                </c:pt>
                <c:pt idx="4">
                  <c:v>22ND MARCH 2021</c:v>
                </c:pt>
                <c:pt idx="5">
                  <c:v>23RD MARCH 2021</c:v>
                </c:pt>
                <c:pt idx="6">
                  <c:v>24TH MARCH 2021</c:v>
                </c:pt>
              </c:strCache>
            </c:strRef>
          </c:cat>
          <c:val>
            <c:numRef>
              <c:f>'18TH - 24TH MARCH 2021 '!$T$47:$T$53</c:f>
              <c:numCache>
                <c:formatCode>General</c:formatCode>
                <c:ptCount val="7"/>
                <c:pt idx="0">
                  <c:v>109</c:v>
                </c:pt>
                <c:pt idx="1">
                  <c:v>420</c:v>
                </c:pt>
                <c:pt idx="2">
                  <c:v>641</c:v>
                </c:pt>
                <c:pt idx="3">
                  <c:v>384</c:v>
                </c:pt>
                <c:pt idx="4">
                  <c:v>27</c:v>
                </c:pt>
                <c:pt idx="5">
                  <c:v>628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3-4AB2-A07D-AC45759F1108}"/>
            </c:ext>
          </c:extLst>
        </c:ser>
        <c:ser>
          <c:idx val="2"/>
          <c:order val="2"/>
          <c:tx>
            <c:strRef>
              <c:f>'18TH - 24TH MARCH 2021 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'18TH - 24TH MARCH 2021 '!$R$47:$R$53</c:f>
              <c:strCache>
                <c:ptCount val="7"/>
                <c:pt idx="0">
                  <c:v>18TH MARCH 2021</c:v>
                </c:pt>
                <c:pt idx="1">
                  <c:v>19TH MARCH 2021</c:v>
                </c:pt>
                <c:pt idx="2">
                  <c:v>20TH MARCH 2021</c:v>
                </c:pt>
                <c:pt idx="3">
                  <c:v>21ST MARCH 2021</c:v>
                </c:pt>
                <c:pt idx="4">
                  <c:v>22ND MARCH 2021</c:v>
                </c:pt>
                <c:pt idx="5">
                  <c:v>23RD MARCH 2021</c:v>
                </c:pt>
                <c:pt idx="6">
                  <c:v>24TH MARCH 2021</c:v>
                </c:pt>
              </c:strCache>
            </c:strRef>
          </c:cat>
          <c:val>
            <c:numRef>
              <c:f>'18TH - 24TH MARCH 2021 '!$U$47:$U$53</c:f>
              <c:numCache>
                <c:formatCode>General</c:formatCode>
                <c:ptCount val="7"/>
                <c:pt idx="0">
                  <c:v>283</c:v>
                </c:pt>
                <c:pt idx="1">
                  <c:v>504</c:v>
                </c:pt>
                <c:pt idx="2">
                  <c:v>506</c:v>
                </c:pt>
                <c:pt idx="3">
                  <c:v>266</c:v>
                </c:pt>
                <c:pt idx="4">
                  <c:v>323</c:v>
                </c:pt>
                <c:pt idx="5">
                  <c:v>452</c:v>
                </c:pt>
                <c:pt idx="6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3-4AB2-A07D-AC45759F1108}"/>
            </c:ext>
          </c:extLst>
        </c:ser>
        <c:ser>
          <c:idx val="3"/>
          <c:order val="3"/>
          <c:tx>
            <c:strRef>
              <c:f>'18TH - 24TH MARCH 2021 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'18TH - 24TH MARCH 2021 '!$R$47:$R$53</c:f>
              <c:strCache>
                <c:ptCount val="7"/>
                <c:pt idx="0">
                  <c:v>18TH MARCH 2021</c:v>
                </c:pt>
                <c:pt idx="1">
                  <c:v>19TH MARCH 2021</c:v>
                </c:pt>
                <c:pt idx="2">
                  <c:v>20TH MARCH 2021</c:v>
                </c:pt>
                <c:pt idx="3">
                  <c:v>21ST MARCH 2021</c:v>
                </c:pt>
                <c:pt idx="4">
                  <c:v>22ND MARCH 2021</c:v>
                </c:pt>
                <c:pt idx="5">
                  <c:v>23RD MARCH 2021</c:v>
                </c:pt>
                <c:pt idx="6">
                  <c:v>24TH MARCH 2021</c:v>
                </c:pt>
              </c:strCache>
            </c:strRef>
          </c:cat>
          <c:val>
            <c:numRef>
              <c:f>'18TH - 24TH MARCH 2021 '!$V$47:$V$53</c:f>
              <c:numCache>
                <c:formatCode>General</c:formatCode>
                <c:ptCount val="7"/>
                <c:pt idx="0">
                  <c:v>445</c:v>
                </c:pt>
                <c:pt idx="1">
                  <c:v>696</c:v>
                </c:pt>
                <c:pt idx="2">
                  <c:v>641</c:v>
                </c:pt>
                <c:pt idx="3">
                  <c:v>384</c:v>
                </c:pt>
                <c:pt idx="4">
                  <c:v>410</c:v>
                </c:pt>
                <c:pt idx="5">
                  <c:v>628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43-4AB2-A07D-AC45759F11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966978751"/>
        <c:axId val="1966973343"/>
        <c:axId val="0"/>
      </c:bar3DChart>
      <c:catAx>
        <c:axId val="196697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66973343"/>
        <c:crosses val="autoZero"/>
        <c:auto val="1"/>
        <c:lblAlgn val="ctr"/>
        <c:lblOffset val="100"/>
        <c:noMultiLvlLbl val="0"/>
      </c:catAx>
      <c:valAx>
        <c:axId val="1966973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66978751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PERFROMANCE FOR COMMODITIES AS FROM 18TH - 24TH MARCH 2021</a:t>
            </a:r>
            <a:endParaRPr lang="en-US"/>
          </a:p>
        </c:rich>
      </c:tx>
      <c:layout>
        <c:manualLayout>
          <c:xMode val="edge"/>
          <c:yMode val="edge"/>
          <c:x val="0.12429763722654928"/>
          <c:y val="6.2228364641486759E-3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>
        <c:manualLayout>
          <c:layoutTarget val="inner"/>
          <c:xMode val="edge"/>
          <c:yMode val="edge"/>
          <c:x val="0.2092873006258833"/>
          <c:y val="0.18152424942263282"/>
          <c:w val="0.7133959500999536"/>
          <c:h val="0.7131693064925777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'18TH - 24TH MARCH 2021 '!$C$6</c:f>
              <c:strCache>
                <c:ptCount val="1"/>
                <c:pt idx="0">
                  <c:v>TOTAL TONS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  <a:sp3d contourW="6350">
              <a:contourClr>
                <a:schemeClr val="dk1"/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'18TH - 24TH MARCH 2021 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SALT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WAGONS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'18TH - 24TH MARCH 2021 '!$C$7:$C$19</c:f>
              <c:numCache>
                <c:formatCode>#,##0</c:formatCode>
                <c:ptCount val="13"/>
                <c:pt idx="0">
                  <c:v>0</c:v>
                </c:pt>
                <c:pt idx="1">
                  <c:v>55308</c:v>
                </c:pt>
                <c:pt idx="2">
                  <c:v>0</c:v>
                </c:pt>
                <c:pt idx="3">
                  <c:v>0</c:v>
                </c:pt>
                <c:pt idx="4">
                  <c:v>16895</c:v>
                </c:pt>
                <c:pt idx="5">
                  <c:v>27570</c:v>
                </c:pt>
                <c:pt idx="6">
                  <c:v>34227</c:v>
                </c:pt>
                <c:pt idx="7">
                  <c:v>0</c:v>
                </c:pt>
                <c:pt idx="8">
                  <c:v>58480</c:v>
                </c:pt>
                <c:pt idx="9">
                  <c:v>0</c:v>
                </c:pt>
                <c:pt idx="10">
                  <c:v>480</c:v>
                </c:pt>
                <c:pt idx="11">
                  <c:v>4453</c:v>
                </c:pt>
                <c:pt idx="12">
                  <c:v>65512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0-4860-8332-41EC7E4EF0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10421119"/>
        <c:axId val="1810420287"/>
        <c:axId val="0"/>
      </c:bar3DChart>
      <c:catAx>
        <c:axId val="1810421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10420287"/>
        <c:crosses val="autoZero"/>
        <c:auto val="1"/>
        <c:lblAlgn val="ctr"/>
        <c:lblOffset val="100"/>
        <c:noMultiLvlLbl val="0"/>
      </c:catAx>
      <c:valAx>
        <c:axId val="181042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10421119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4-438D-AAB6-CAE67C825DA2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4-438D-AAB6-CAE67C825DA2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4-438D-AAB6-CAE67C825DA2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B4-438D-AAB6-CAE67C825D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A-44E2-96E3-6E9E504214EF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A-44E2-96E3-6E9E504214EF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A-44E2-96E3-6E9E504214EF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6A-44E2-96E3-6E9E504214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1-41DB-B865-83C81A26691D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1-41DB-B865-83C81A26691D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1-41DB-B865-83C81A26691D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91-41DB-B865-83C81A2669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WEEKLY PERFORMANCE FOR CONTAINERS AS FROM 25TH - 31ST MARCH 2021</a:t>
            </a:r>
            <a:endParaRPr lang="en-US"/>
          </a:p>
        </c:rich>
      </c:tx>
      <c:layout>
        <c:manualLayout>
          <c:xMode val="edge"/>
          <c:yMode val="edge"/>
          <c:x val="0.14004850370902336"/>
          <c:y val="1.735357917570499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'25TH -31ST MARCH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'25TH -31ST MARCH 2021'!$R$47:$R$53</c:f>
              <c:strCache>
                <c:ptCount val="7"/>
                <c:pt idx="0">
                  <c:v>25TH MARCH 2021</c:v>
                </c:pt>
                <c:pt idx="1">
                  <c:v>26TH MARCH 2021</c:v>
                </c:pt>
                <c:pt idx="2">
                  <c:v>27TH MARCH 2021</c:v>
                </c:pt>
                <c:pt idx="3">
                  <c:v>28TH MARCH 2021</c:v>
                </c:pt>
                <c:pt idx="4">
                  <c:v>29TH MARCH 2021</c:v>
                </c:pt>
                <c:pt idx="5">
                  <c:v>30TH MARCH 2021</c:v>
                </c:pt>
                <c:pt idx="6">
                  <c:v>31ST MARCH 2021</c:v>
                </c:pt>
              </c:strCache>
            </c:strRef>
          </c:cat>
          <c:val>
            <c:numRef>
              <c:f>'25TH -31ST MARCH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2-43C9-9E29-391F1942E662}"/>
            </c:ext>
          </c:extLst>
        </c:ser>
        <c:ser>
          <c:idx val="1"/>
          <c:order val="1"/>
          <c:tx>
            <c:strRef>
              <c:f>'25TH -31ST MARCH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'25TH -31ST MARCH 2021'!$R$47:$R$53</c:f>
              <c:strCache>
                <c:ptCount val="7"/>
                <c:pt idx="0">
                  <c:v>25TH MARCH 2021</c:v>
                </c:pt>
                <c:pt idx="1">
                  <c:v>26TH MARCH 2021</c:v>
                </c:pt>
                <c:pt idx="2">
                  <c:v>27TH MARCH 2021</c:v>
                </c:pt>
                <c:pt idx="3">
                  <c:v>28TH MARCH 2021</c:v>
                </c:pt>
                <c:pt idx="4">
                  <c:v>29TH MARCH 2021</c:v>
                </c:pt>
                <c:pt idx="5">
                  <c:v>30TH MARCH 2021</c:v>
                </c:pt>
                <c:pt idx="6">
                  <c:v>31ST MARCH 2021</c:v>
                </c:pt>
              </c:strCache>
            </c:strRef>
          </c:cat>
          <c:val>
            <c:numRef>
              <c:f>'25TH -31ST MARCH 2021'!$T$47:$T$53</c:f>
              <c:numCache>
                <c:formatCode>General</c:formatCode>
                <c:ptCount val="7"/>
                <c:pt idx="0">
                  <c:v>50</c:v>
                </c:pt>
                <c:pt idx="1">
                  <c:v>26</c:v>
                </c:pt>
                <c:pt idx="2">
                  <c:v>0</c:v>
                </c:pt>
                <c:pt idx="3">
                  <c:v>28</c:v>
                </c:pt>
                <c:pt idx="4">
                  <c:v>23</c:v>
                </c:pt>
                <c:pt idx="5">
                  <c:v>43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2-43C9-9E29-391F1942E662}"/>
            </c:ext>
          </c:extLst>
        </c:ser>
        <c:ser>
          <c:idx val="2"/>
          <c:order val="2"/>
          <c:tx>
            <c:strRef>
              <c:f>'25TH -31ST MARCH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'25TH -31ST MARCH 2021'!$R$47:$R$53</c:f>
              <c:strCache>
                <c:ptCount val="7"/>
                <c:pt idx="0">
                  <c:v>25TH MARCH 2021</c:v>
                </c:pt>
                <c:pt idx="1">
                  <c:v>26TH MARCH 2021</c:v>
                </c:pt>
                <c:pt idx="2">
                  <c:v>27TH MARCH 2021</c:v>
                </c:pt>
                <c:pt idx="3">
                  <c:v>28TH MARCH 2021</c:v>
                </c:pt>
                <c:pt idx="4">
                  <c:v>29TH MARCH 2021</c:v>
                </c:pt>
                <c:pt idx="5">
                  <c:v>30TH MARCH 2021</c:v>
                </c:pt>
                <c:pt idx="6">
                  <c:v>31ST MARCH 2021</c:v>
                </c:pt>
              </c:strCache>
            </c:strRef>
          </c:cat>
          <c:val>
            <c:numRef>
              <c:f>'25TH -31ST MARCH 2021'!$U$47:$U$53</c:f>
              <c:numCache>
                <c:formatCode>General</c:formatCode>
                <c:ptCount val="7"/>
                <c:pt idx="0">
                  <c:v>25</c:v>
                </c:pt>
                <c:pt idx="1">
                  <c:v>13</c:v>
                </c:pt>
                <c:pt idx="2">
                  <c:v>0</c:v>
                </c:pt>
                <c:pt idx="3">
                  <c:v>14</c:v>
                </c:pt>
                <c:pt idx="4">
                  <c:v>12</c:v>
                </c:pt>
                <c:pt idx="5">
                  <c:v>85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72-43C9-9E29-391F1942E662}"/>
            </c:ext>
          </c:extLst>
        </c:ser>
        <c:ser>
          <c:idx val="3"/>
          <c:order val="3"/>
          <c:tx>
            <c:strRef>
              <c:f>'25TH -31ST MARCH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'25TH -31ST MARCH 2021'!$R$47:$R$53</c:f>
              <c:strCache>
                <c:ptCount val="7"/>
                <c:pt idx="0">
                  <c:v>25TH MARCH 2021</c:v>
                </c:pt>
                <c:pt idx="1">
                  <c:v>26TH MARCH 2021</c:v>
                </c:pt>
                <c:pt idx="2">
                  <c:v>27TH MARCH 2021</c:v>
                </c:pt>
                <c:pt idx="3">
                  <c:v>28TH MARCH 2021</c:v>
                </c:pt>
                <c:pt idx="4">
                  <c:v>29TH MARCH 2021</c:v>
                </c:pt>
                <c:pt idx="5">
                  <c:v>30TH MARCH 2021</c:v>
                </c:pt>
                <c:pt idx="6">
                  <c:v>31ST MARCH 2021</c:v>
                </c:pt>
              </c:strCache>
            </c:strRef>
          </c:cat>
          <c:val>
            <c:numRef>
              <c:f>'25TH -31ST MARCH 2021'!$V$47:$V$53</c:f>
              <c:numCache>
                <c:formatCode>General</c:formatCode>
                <c:ptCount val="7"/>
                <c:pt idx="0">
                  <c:v>50</c:v>
                </c:pt>
                <c:pt idx="1">
                  <c:v>26</c:v>
                </c:pt>
                <c:pt idx="2">
                  <c:v>0</c:v>
                </c:pt>
                <c:pt idx="3">
                  <c:v>28</c:v>
                </c:pt>
                <c:pt idx="4">
                  <c:v>23</c:v>
                </c:pt>
                <c:pt idx="5">
                  <c:v>110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72-43C9-9E29-391F1942E6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959074400"/>
        <c:axId val="1959072736"/>
        <c:axId val="0"/>
      </c:bar3DChart>
      <c:catAx>
        <c:axId val="195907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9072736"/>
        <c:crosses val="autoZero"/>
        <c:auto val="1"/>
        <c:lblAlgn val="ctr"/>
        <c:lblOffset val="100"/>
        <c:noMultiLvlLbl val="0"/>
      </c:catAx>
      <c:valAx>
        <c:axId val="195907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9074400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WEEKLY PERFROMANCE FOR COMMODITIES AS FROM 25TH - 31ST MARCH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>
        <c:manualLayout>
          <c:layoutTarget val="inner"/>
          <c:xMode val="edge"/>
          <c:yMode val="edge"/>
          <c:x val="0.20426130573157747"/>
          <c:y val="0.1722863741339492"/>
          <c:w val="0.71222823828149462"/>
          <c:h val="0.7268151758166487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'25TH -31ST MARCH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'25TH -31ST MARCH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SALT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WAGONS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'25TH -31ST MARCH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71185</c:v>
                </c:pt>
                <c:pt idx="2">
                  <c:v>0</c:v>
                </c:pt>
                <c:pt idx="3">
                  <c:v>0</c:v>
                </c:pt>
                <c:pt idx="4">
                  <c:v>9616</c:v>
                </c:pt>
                <c:pt idx="5">
                  <c:v>0</c:v>
                </c:pt>
                <c:pt idx="6">
                  <c:v>4272</c:v>
                </c:pt>
                <c:pt idx="7">
                  <c:v>0</c:v>
                </c:pt>
                <c:pt idx="8">
                  <c:v>72644</c:v>
                </c:pt>
                <c:pt idx="9">
                  <c:v>0</c:v>
                </c:pt>
                <c:pt idx="10">
                  <c:v>20996</c:v>
                </c:pt>
                <c:pt idx="11">
                  <c:v>4062</c:v>
                </c:pt>
                <c:pt idx="12">
                  <c:v>54818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B-472C-83B5-E0F2F9733F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962397184"/>
        <c:axId val="1962400512"/>
        <c:axId val="0"/>
      </c:bar3DChart>
      <c:catAx>
        <c:axId val="1962397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62400512"/>
        <c:crosses val="autoZero"/>
        <c:auto val="1"/>
        <c:lblAlgn val="ctr"/>
        <c:lblOffset val="100"/>
        <c:noMultiLvlLbl val="0"/>
      </c:catAx>
      <c:valAx>
        <c:axId val="196240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62397184"/>
        <c:crosses val="autoZero"/>
        <c:crossBetween val="between"/>
      </c:valAx>
      <c:spPr>
        <a:solidFill>
          <a:schemeClr val="accent2">
            <a:lumMod val="40000"/>
            <a:lumOff val="6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6-42E2-BB2B-1218AA091416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6-42E2-BB2B-1218AA091416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6-42E2-BB2B-1218AA091416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6-42E2-BB2B-1218AA0914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E-4C01-8A9B-8FCA89E5E1AE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E-4C01-8A9B-8FCA89E5E1AE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E-4C01-8A9B-8FCA89E5E1AE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8E-4C01-8A9B-8FCA89E5E1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1ST - 7TH APRIL 2021</a:t>
            </a:r>
            <a:endParaRPr lang="en-US" b="1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  <a:sp3d contourW="12700">
          <a:contourClr>
            <a:schemeClr val="accent5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  <a:sp3d contourW="12700">
          <a:contourClr>
            <a:schemeClr val="accent5"/>
          </a:contourClr>
        </a:sp3d>
      </c:spPr>
    </c:backWall>
    <c:plotArea>
      <c:layout>
        <c:manualLayout>
          <c:layoutTarget val="inner"/>
          <c:xMode val="edge"/>
          <c:yMode val="edge"/>
          <c:x val="8.2924887045457849E-2"/>
          <c:y val="0.19856007016659125"/>
          <c:w val="0.86662465677799905"/>
          <c:h val="0.5875930482830681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'1ST - 7TH APRIL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'1ST - 7TH APRIL 2021'!$R$47:$R$53</c:f>
              <c:strCache>
                <c:ptCount val="7"/>
                <c:pt idx="0">
                  <c:v>1ST  APRIL 2021</c:v>
                </c:pt>
                <c:pt idx="1">
                  <c:v>2ND  APRIL 2021</c:v>
                </c:pt>
                <c:pt idx="2">
                  <c:v>3RD  APRIL 2021</c:v>
                </c:pt>
                <c:pt idx="3">
                  <c:v>4TH  APRIL 2021</c:v>
                </c:pt>
                <c:pt idx="4">
                  <c:v>5TH  APRIL 2021</c:v>
                </c:pt>
                <c:pt idx="5">
                  <c:v>6TH  APRIL 2021</c:v>
                </c:pt>
                <c:pt idx="6">
                  <c:v>7TH  APRIL 2021</c:v>
                </c:pt>
              </c:strCache>
            </c:strRef>
          </c:cat>
          <c:val>
            <c:numRef>
              <c:f>'1ST - 7TH APRIL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6-4FB0-B17B-380896F3C7F3}"/>
            </c:ext>
          </c:extLst>
        </c:ser>
        <c:ser>
          <c:idx val="1"/>
          <c:order val="1"/>
          <c:tx>
            <c:strRef>
              <c:f>'1ST - 7TH APRIL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'1ST - 7TH APRIL 2021'!$R$47:$R$53</c:f>
              <c:strCache>
                <c:ptCount val="7"/>
                <c:pt idx="0">
                  <c:v>1ST  APRIL 2021</c:v>
                </c:pt>
                <c:pt idx="1">
                  <c:v>2ND  APRIL 2021</c:v>
                </c:pt>
                <c:pt idx="2">
                  <c:v>3RD  APRIL 2021</c:v>
                </c:pt>
                <c:pt idx="3">
                  <c:v>4TH  APRIL 2021</c:v>
                </c:pt>
                <c:pt idx="4">
                  <c:v>5TH  APRIL 2021</c:v>
                </c:pt>
                <c:pt idx="5">
                  <c:v>6TH  APRIL 2021</c:v>
                </c:pt>
                <c:pt idx="6">
                  <c:v>7TH  APRIL 2021</c:v>
                </c:pt>
              </c:strCache>
            </c:strRef>
          </c:cat>
          <c:val>
            <c:numRef>
              <c:f>'1ST - 7TH APRIL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74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6-4FB0-B17B-380896F3C7F3}"/>
            </c:ext>
          </c:extLst>
        </c:ser>
        <c:ser>
          <c:idx val="2"/>
          <c:order val="2"/>
          <c:tx>
            <c:strRef>
              <c:f>'1ST - 7TH APRIL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'1ST - 7TH APRIL 2021'!$R$47:$R$53</c:f>
              <c:strCache>
                <c:ptCount val="7"/>
                <c:pt idx="0">
                  <c:v>1ST  APRIL 2021</c:v>
                </c:pt>
                <c:pt idx="1">
                  <c:v>2ND  APRIL 2021</c:v>
                </c:pt>
                <c:pt idx="2">
                  <c:v>3RD  APRIL 2021</c:v>
                </c:pt>
                <c:pt idx="3">
                  <c:v>4TH  APRIL 2021</c:v>
                </c:pt>
                <c:pt idx="4">
                  <c:v>5TH  APRIL 2021</c:v>
                </c:pt>
                <c:pt idx="5">
                  <c:v>6TH  APRIL 2021</c:v>
                </c:pt>
                <c:pt idx="6">
                  <c:v>7TH  APRIL 2021</c:v>
                </c:pt>
              </c:strCache>
            </c:strRef>
          </c:cat>
          <c:val>
            <c:numRef>
              <c:f>'1ST - 7TH APRIL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6-4FB0-B17B-380896F3C7F3}"/>
            </c:ext>
          </c:extLst>
        </c:ser>
        <c:ser>
          <c:idx val="3"/>
          <c:order val="3"/>
          <c:tx>
            <c:strRef>
              <c:f>'1ST - 7TH APRIL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'1ST - 7TH APRIL 2021'!$R$47:$R$53</c:f>
              <c:strCache>
                <c:ptCount val="7"/>
                <c:pt idx="0">
                  <c:v>1ST  APRIL 2021</c:v>
                </c:pt>
                <c:pt idx="1">
                  <c:v>2ND  APRIL 2021</c:v>
                </c:pt>
                <c:pt idx="2">
                  <c:v>3RD  APRIL 2021</c:v>
                </c:pt>
                <c:pt idx="3">
                  <c:v>4TH  APRIL 2021</c:v>
                </c:pt>
                <c:pt idx="4">
                  <c:v>5TH  APRIL 2021</c:v>
                </c:pt>
                <c:pt idx="5">
                  <c:v>6TH  APRIL 2021</c:v>
                </c:pt>
                <c:pt idx="6">
                  <c:v>7TH  APRIL 2021</c:v>
                </c:pt>
              </c:strCache>
            </c:strRef>
          </c:cat>
          <c:val>
            <c:numRef>
              <c:f>'1ST - 7TH APRIL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74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E6-4FB0-B17B-380896F3C7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94749855"/>
        <c:axId val="494747775"/>
        <c:axId val="0"/>
      </c:bar3DChart>
      <c:catAx>
        <c:axId val="49474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494747775"/>
        <c:crosses val="autoZero"/>
        <c:auto val="1"/>
        <c:lblAlgn val="ctr"/>
        <c:lblOffset val="100"/>
        <c:noMultiLvlLbl val="0"/>
      </c:catAx>
      <c:valAx>
        <c:axId val="49474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494749855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1ST - 7TH APRIL 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'1ST - 7TH APRIL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'1ST - 7TH APRIL 2021'!$B$7:$B$18</c:f>
              <c:strCache>
                <c:ptCount val="12"/>
                <c:pt idx="0">
                  <c:v>BGD RICE</c:v>
                </c:pt>
                <c:pt idx="1">
                  <c:v>BLK CLINKER</c:v>
                </c:pt>
                <c:pt idx="2">
                  <c:v>BLK SLAG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SALT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</c:strCache>
            </c:strRef>
          </c:cat>
          <c:val>
            <c:numRef>
              <c:f>'1ST - 7TH APRIL 2021'!$C$7:$C$18</c:f>
              <c:numCache>
                <c:formatCode>#,##0</c:formatCode>
                <c:ptCount val="12"/>
                <c:pt idx="0">
                  <c:v>0</c:v>
                </c:pt>
                <c:pt idx="1">
                  <c:v>62460</c:v>
                </c:pt>
                <c:pt idx="2">
                  <c:v>30040</c:v>
                </c:pt>
                <c:pt idx="3">
                  <c:v>0</c:v>
                </c:pt>
                <c:pt idx="4">
                  <c:v>36640</c:v>
                </c:pt>
                <c:pt idx="5">
                  <c:v>0</c:v>
                </c:pt>
                <c:pt idx="6">
                  <c:v>4802</c:v>
                </c:pt>
                <c:pt idx="7">
                  <c:v>486</c:v>
                </c:pt>
                <c:pt idx="8">
                  <c:v>66388</c:v>
                </c:pt>
                <c:pt idx="9">
                  <c:v>231</c:v>
                </c:pt>
                <c:pt idx="10">
                  <c:v>2371</c:v>
                </c:pt>
                <c:pt idx="11">
                  <c:v>4879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2-4964-B0F3-7517923C39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127776767"/>
        <c:axId val="2127772191"/>
        <c:axId val="0"/>
      </c:bar3DChart>
      <c:catAx>
        <c:axId val="2127776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127772191"/>
        <c:crosses val="autoZero"/>
        <c:auto val="1"/>
        <c:lblAlgn val="ctr"/>
        <c:lblOffset val="100"/>
        <c:noMultiLvlLbl val="0"/>
      </c:catAx>
      <c:valAx>
        <c:axId val="2127772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127776767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0-4759-8FAE-DCEC170B3A3B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0-4759-8FAE-DCEC170B3A3B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E0-4759-8FAE-DCEC170B3A3B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E0-4759-8FAE-DCEC170B3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6-45F3-BB51-8F48B7E2DA24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6-45F3-BB51-8F48B7E2DA24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D6-45F3-BB51-8F48B7E2DA24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D6-45F3-BB51-8F48B7E2DA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8TH - 14TH APRIL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'8TH - 14TH APRIL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'8TH - 14TH APRIL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SLAG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SALT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'8TH - 14TH APRIL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92270</c:v>
                </c:pt>
                <c:pt idx="2">
                  <c:v>10060</c:v>
                </c:pt>
                <c:pt idx="3">
                  <c:v>0</c:v>
                </c:pt>
                <c:pt idx="4">
                  <c:v>20526</c:v>
                </c:pt>
                <c:pt idx="5">
                  <c:v>0</c:v>
                </c:pt>
                <c:pt idx="6">
                  <c:v>9911</c:v>
                </c:pt>
                <c:pt idx="7">
                  <c:v>0</c:v>
                </c:pt>
                <c:pt idx="8">
                  <c:v>78504</c:v>
                </c:pt>
                <c:pt idx="9">
                  <c:v>1349</c:v>
                </c:pt>
                <c:pt idx="10">
                  <c:v>0</c:v>
                </c:pt>
                <c:pt idx="11">
                  <c:v>3658</c:v>
                </c:pt>
                <c:pt idx="12">
                  <c:v>72307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0-4981-A6B2-67879070AC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74689439"/>
        <c:axId val="74682783"/>
        <c:axId val="0"/>
      </c:bar3DChart>
      <c:catAx>
        <c:axId val="74689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74682783"/>
        <c:crosses val="autoZero"/>
        <c:auto val="1"/>
        <c:lblAlgn val="ctr"/>
        <c:lblOffset val="100"/>
        <c:noMultiLvlLbl val="0"/>
      </c:catAx>
      <c:valAx>
        <c:axId val="74682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74689439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9-4F5A-89DB-A5A3B2961576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9-4F5A-89DB-A5A3B2961576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9-4F5A-89DB-A5A3B2961576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9-4F5A-89DB-A5A3B29615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8TH - 14TH APRIL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'8TH - 14TH APRIL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'8TH - 14TH APRIL 2021'!$R$47:$R$53</c:f>
              <c:strCache>
                <c:ptCount val="7"/>
                <c:pt idx="0">
                  <c:v>8TH  APRIL 2021</c:v>
                </c:pt>
                <c:pt idx="1">
                  <c:v>9TH  APRIL 2021</c:v>
                </c:pt>
                <c:pt idx="2">
                  <c:v>10TH  APRIL 2021</c:v>
                </c:pt>
                <c:pt idx="3">
                  <c:v>11TH  APRIL 2021</c:v>
                </c:pt>
                <c:pt idx="4">
                  <c:v>12TH  APRIL 2021</c:v>
                </c:pt>
                <c:pt idx="5">
                  <c:v>13TH  APRIL 2021</c:v>
                </c:pt>
                <c:pt idx="6">
                  <c:v>14TH  APRIL 2021</c:v>
                </c:pt>
              </c:strCache>
            </c:strRef>
          </c:cat>
          <c:val>
            <c:numRef>
              <c:f>'8TH - 14TH APRIL 2021'!$S$47:$S$53</c:f>
              <c:numCache>
                <c:formatCode>General</c:formatCode>
                <c:ptCount val="7"/>
                <c:pt idx="0">
                  <c:v>203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E-462A-8A78-3045DDF08AE8}"/>
            </c:ext>
          </c:extLst>
        </c:ser>
        <c:ser>
          <c:idx val="1"/>
          <c:order val="1"/>
          <c:tx>
            <c:strRef>
              <c:f>'8TH - 14TH APRIL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'8TH - 14TH APRIL 2021'!$R$47:$R$53</c:f>
              <c:strCache>
                <c:ptCount val="7"/>
                <c:pt idx="0">
                  <c:v>8TH  APRIL 2021</c:v>
                </c:pt>
                <c:pt idx="1">
                  <c:v>9TH  APRIL 2021</c:v>
                </c:pt>
                <c:pt idx="2">
                  <c:v>10TH  APRIL 2021</c:v>
                </c:pt>
                <c:pt idx="3">
                  <c:v>11TH  APRIL 2021</c:v>
                </c:pt>
                <c:pt idx="4">
                  <c:v>12TH  APRIL 2021</c:v>
                </c:pt>
                <c:pt idx="5">
                  <c:v>13TH  APRIL 2021</c:v>
                </c:pt>
                <c:pt idx="6">
                  <c:v>14TH  APRIL 2021</c:v>
                </c:pt>
              </c:strCache>
            </c:strRef>
          </c:cat>
          <c:val>
            <c:numRef>
              <c:f>'8TH - 14TH APRIL 2021'!$T$47:$T$53</c:f>
              <c:numCache>
                <c:formatCode>General</c:formatCode>
                <c:ptCount val="7"/>
                <c:pt idx="0">
                  <c:v>234</c:v>
                </c:pt>
                <c:pt idx="1">
                  <c:v>467</c:v>
                </c:pt>
                <c:pt idx="2">
                  <c:v>272</c:v>
                </c:pt>
                <c:pt idx="3">
                  <c:v>24</c:v>
                </c:pt>
                <c:pt idx="4">
                  <c:v>0</c:v>
                </c:pt>
                <c:pt idx="5">
                  <c:v>54</c:v>
                </c:pt>
                <c:pt idx="6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6E-462A-8A78-3045DDF08AE8}"/>
            </c:ext>
          </c:extLst>
        </c:ser>
        <c:ser>
          <c:idx val="2"/>
          <c:order val="2"/>
          <c:tx>
            <c:strRef>
              <c:f>'8TH - 14TH APRIL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'8TH - 14TH APRIL 2021'!$R$47:$R$53</c:f>
              <c:strCache>
                <c:ptCount val="7"/>
                <c:pt idx="0">
                  <c:v>8TH  APRIL 2021</c:v>
                </c:pt>
                <c:pt idx="1">
                  <c:v>9TH  APRIL 2021</c:v>
                </c:pt>
                <c:pt idx="2">
                  <c:v>10TH  APRIL 2021</c:v>
                </c:pt>
                <c:pt idx="3">
                  <c:v>11TH  APRIL 2021</c:v>
                </c:pt>
                <c:pt idx="4">
                  <c:v>12TH  APRIL 2021</c:v>
                </c:pt>
                <c:pt idx="5">
                  <c:v>13TH  APRIL 2021</c:v>
                </c:pt>
                <c:pt idx="6">
                  <c:v>14TH  APRIL 2021</c:v>
                </c:pt>
              </c:strCache>
            </c:strRef>
          </c:cat>
          <c:val>
            <c:numRef>
              <c:f>'8TH - 14TH APRIL 2021'!$U$47:$U$53</c:f>
              <c:numCache>
                <c:formatCode>General</c:formatCode>
                <c:ptCount val="7"/>
                <c:pt idx="0">
                  <c:v>364</c:v>
                </c:pt>
                <c:pt idx="1">
                  <c:v>334</c:v>
                </c:pt>
                <c:pt idx="2">
                  <c:v>198</c:v>
                </c:pt>
                <c:pt idx="3">
                  <c:v>12</c:v>
                </c:pt>
                <c:pt idx="4">
                  <c:v>0</c:v>
                </c:pt>
                <c:pt idx="5">
                  <c:v>61</c:v>
                </c:pt>
                <c:pt idx="6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E-462A-8A78-3045DDF08AE8}"/>
            </c:ext>
          </c:extLst>
        </c:ser>
        <c:ser>
          <c:idx val="3"/>
          <c:order val="3"/>
          <c:tx>
            <c:strRef>
              <c:f>'8TH - 14TH APRIL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'8TH - 14TH APRIL 2021'!$R$47:$R$53</c:f>
              <c:strCache>
                <c:ptCount val="7"/>
                <c:pt idx="0">
                  <c:v>8TH  APRIL 2021</c:v>
                </c:pt>
                <c:pt idx="1">
                  <c:v>9TH  APRIL 2021</c:v>
                </c:pt>
                <c:pt idx="2">
                  <c:v>10TH  APRIL 2021</c:v>
                </c:pt>
                <c:pt idx="3">
                  <c:v>11TH  APRIL 2021</c:v>
                </c:pt>
                <c:pt idx="4">
                  <c:v>12TH  APRIL 2021</c:v>
                </c:pt>
                <c:pt idx="5">
                  <c:v>13TH  APRIL 2021</c:v>
                </c:pt>
                <c:pt idx="6">
                  <c:v>14TH  APRIL 2021</c:v>
                </c:pt>
              </c:strCache>
            </c:strRef>
          </c:cat>
          <c:val>
            <c:numRef>
              <c:f>'8TH - 14TH APRIL 2021'!$V$47:$V$53</c:f>
              <c:numCache>
                <c:formatCode>General</c:formatCode>
                <c:ptCount val="7"/>
                <c:pt idx="0">
                  <c:v>437</c:v>
                </c:pt>
                <c:pt idx="1">
                  <c:v>467</c:v>
                </c:pt>
                <c:pt idx="2">
                  <c:v>272</c:v>
                </c:pt>
                <c:pt idx="3">
                  <c:v>24</c:v>
                </c:pt>
                <c:pt idx="4">
                  <c:v>0</c:v>
                </c:pt>
                <c:pt idx="5">
                  <c:v>61</c:v>
                </c:pt>
                <c:pt idx="6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62A-8A78-3045DDF08A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75064255"/>
        <c:axId val="2075060927"/>
        <c:axId val="0"/>
      </c:bar3DChart>
      <c:catAx>
        <c:axId val="207506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75060927"/>
        <c:crosses val="autoZero"/>
        <c:auto val="1"/>
        <c:lblAlgn val="ctr"/>
        <c:lblOffset val="100"/>
        <c:noMultiLvlLbl val="0"/>
      </c:catAx>
      <c:valAx>
        <c:axId val="207506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75064255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7-42FF-9BCC-E9579A397065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67-42FF-9BCC-E9579A397065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67-42FF-9BCC-E9579A397065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67-42FF-9BCC-E9579A3970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B-4036-902A-4D5B733DE084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B-4036-902A-4D5B733DE084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B-4036-902A-4D5B733DE084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B-4036-902A-4D5B733DE0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15TH - 21ST APRIL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'[2]15TH - 21ST APRIL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'[2]15TH - 21ST APRIL 2021'!$B$7:$B$19</c:f>
              <c:strCache>
                <c:ptCount val="13"/>
                <c:pt idx="0">
                  <c:v>BGD RICE</c:v>
                </c:pt>
                <c:pt idx="1">
                  <c:v>BLK CLINKER</c:v>
                </c:pt>
                <c:pt idx="2">
                  <c:v>BLK SLAG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SALT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'[2]15TH - 21ST APRIL 2021'!$C$7:$C$19</c:f>
              <c:numCache>
                <c:formatCode>General</c:formatCode>
                <c:ptCount val="13"/>
                <c:pt idx="1">
                  <c:v>26910</c:v>
                </c:pt>
                <c:pt idx="4">
                  <c:v>16112</c:v>
                </c:pt>
                <c:pt idx="7">
                  <c:v>1054</c:v>
                </c:pt>
                <c:pt idx="8">
                  <c:v>71611</c:v>
                </c:pt>
                <c:pt idx="10">
                  <c:v>1435</c:v>
                </c:pt>
                <c:pt idx="11">
                  <c:v>4802</c:v>
                </c:pt>
                <c:pt idx="12">
                  <c:v>51658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A-4DBA-9637-95EE639F3F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74689439"/>
        <c:axId val="74682783"/>
        <c:axId val="0"/>
      </c:bar3DChart>
      <c:catAx>
        <c:axId val="74689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74682783"/>
        <c:crosses val="autoZero"/>
        <c:auto val="1"/>
        <c:lblAlgn val="ctr"/>
        <c:lblOffset val="100"/>
        <c:noMultiLvlLbl val="0"/>
      </c:catAx>
      <c:valAx>
        <c:axId val="74682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74689439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15TH - 21ST APRIL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'[2]15TH - 21ST APRIL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'[2]15TH - 21ST APRIL 2021'!$R$47:$R$53</c:f>
              <c:strCache>
                <c:ptCount val="7"/>
                <c:pt idx="0">
                  <c:v>15TH  APRIL 2021</c:v>
                </c:pt>
                <c:pt idx="1">
                  <c:v>16TH  APRIL 2021</c:v>
                </c:pt>
                <c:pt idx="2">
                  <c:v>17TH  APRIL 2021</c:v>
                </c:pt>
                <c:pt idx="3">
                  <c:v>18TH  APRIL 2021</c:v>
                </c:pt>
                <c:pt idx="4">
                  <c:v>19TH  APRIL 2021</c:v>
                </c:pt>
                <c:pt idx="5">
                  <c:v>20TH  APRIL 2021</c:v>
                </c:pt>
                <c:pt idx="6">
                  <c:v>21ST  APRIL 2021</c:v>
                </c:pt>
              </c:strCache>
            </c:strRef>
          </c:cat>
          <c:val>
            <c:numRef>
              <c:f>'[2]15TH - 21ST APRIL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3-4822-A821-20033F674013}"/>
            </c:ext>
          </c:extLst>
        </c:ser>
        <c:ser>
          <c:idx val="1"/>
          <c:order val="1"/>
          <c:tx>
            <c:strRef>
              <c:f>'[2]15TH - 21ST APRIL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'[2]15TH - 21ST APRIL 2021'!$R$47:$R$53</c:f>
              <c:strCache>
                <c:ptCount val="7"/>
                <c:pt idx="0">
                  <c:v>15TH  APRIL 2021</c:v>
                </c:pt>
                <c:pt idx="1">
                  <c:v>16TH  APRIL 2021</c:v>
                </c:pt>
                <c:pt idx="2">
                  <c:v>17TH  APRIL 2021</c:v>
                </c:pt>
                <c:pt idx="3">
                  <c:v>18TH  APRIL 2021</c:v>
                </c:pt>
                <c:pt idx="4">
                  <c:v>19TH  APRIL 2021</c:v>
                </c:pt>
                <c:pt idx="5">
                  <c:v>20TH  APRIL 2021</c:v>
                </c:pt>
                <c:pt idx="6">
                  <c:v>21ST  APRIL 2021</c:v>
                </c:pt>
              </c:strCache>
            </c:strRef>
          </c:cat>
          <c:val>
            <c:numRef>
              <c:f>'[2]15TH - 21ST APRIL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3-4822-A821-20033F674013}"/>
            </c:ext>
          </c:extLst>
        </c:ser>
        <c:ser>
          <c:idx val="2"/>
          <c:order val="2"/>
          <c:tx>
            <c:strRef>
              <c:f>'[2]15TH - 21ST APRIL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'[2]15TH - 21ST APRIL 2021'!$R$47:$R$53</c:f>
              <c:strCache>
                <c:ptCount val="7"/>
                <c:pt idx="0">
                  <c:v>15TH  APRIL 2021</c:v>
                </c:pt>
                <c:pt idx="1">
                  <c:v>16TH  APRIL 2021</c:v>
                </c:pt>
                <c:pt idx="2">
                  <c:v>17TH  APRIL 2021</c:v>
                </c:pt>
                <c:pt idx="3">
                  <c:v>18TH  APRIL 2021</c:v>
                </c:pt>
                <c:pt idx="4">
                  <c:v>19TH  APRIL 2021</c:v>
                </c:pt>
                <c:pt idx="5">
                  <c:v>20TH  APRIL 2021</c:v>
                </c:pt>
                <c:pt idx="6">
                  <c:v>21ST  APRIL 2021</c:v>
                </c:pt>
              </c:strCache>
            </c:strRef>
          </c:cat>
          <c:val>
            <c:numRef>
              <c:f>'[2]15TH - 21ST APRIL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93-4822-A821-20033F674013}"/>
            </c:ext>
          </c:extLst>
        </c:ser>
        <c:ser>
          <c:idx val="3"/>
          <c:order val="3"/>
          <c:tx>
            <c:strRef>
              <c:f>'[2]15TH - 21ST APRIL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'[2]15TH - 21ST APRIL 2021'!$R$47:$R$53</c:f>
              <c:strCache>
                <c:ptCount val="7"/>
                <c:pt idx="0">
                  <c:v>15TH  APRIL 2021</c:v>
                </c:pt>
                <c:pt idx="1">
                  <c:v>16TH  APRIL 2021</c:v>
                </c:pt>
                <c:pt idx="2">
                  <c:v>17TH  APRIL 2021</c:v>
                </c:pt>
                <c:pt idx="3">
                  <c:v>18TH  APRIL 2021</c:v>
                </c:pt>
                <c:pt idx="4">
                  <c:v>19TH  APRIL 2021</c:v>
                </c:pt>
                <c:pt idx="5">
                  <c:v>20TH  APRIL 2021</c:v>
                </c:pt>
                <c:pt idx="6">
                  <c:v>21ST  APRIL 2021</c:v>
                </c:pt>
              </c:strCache>
            </c:strRef>
          </c:cat>
          <c:val>
            <c:numRef>
              <c:f>'[2]15TH - 21ST APRIL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93-4822-A821-20033F6740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75064255"/>
        <c:axId val="2075060927"/>
        <c:axId val="0"/>
      </c:bar3DChart>
      <c:catAx>
        <c:axId val="207506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75060927"/>
        <c:crosses val="autoZero"/>
        <c:auto val="1"/>
        <c:lblAlgn val="ctr"/>
        <c:lblOffset val="100"/>
        <c:noMultiLvlLbl val="0"/>
      </c:catAx>
      <c:valAx>
        <c:axId val="207506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75064255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4-4B41-962D-A160267CE96D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4-4B41-962D-A160267CE96D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E4-4B41-962D-A160267CE96D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E4-4B41-962D-A160267CE9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0-4F40-A84C-A36094A1F569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0-4F40-A84C-A36094A1F569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B0-4F40-A84C-A36094A1F569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0-4F40-A84C-A36094A1F5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22ND - 28TH APRIL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'22ND -28TH APRIL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'22ND -28TH APRIL 2021'!$B$7:$B$19</c:f>
              <c:strCache>
                <c:ptCount val="13"/>
                <c:pt idx="0">
                  <c:v>BGD TEA</c:v>
                </c:pt>
                <c:pt idx="1">
                  <c:v>BLK CLINKER</c:v>
                </c:pt>
                <c:pt idx="2">
                  <c:v>BLK SLAG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SORGHUM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'22ND -28TH APRIL 2021'!$C$7:$C$19</c:f>
              <c:numCache>
                <c:formatCode>#,##0</c:formatCode>
                <c:ptCount val="13"/>
                <c:pt idx="0">
                  <c:v>1334</c:v>
                </c:pt>
                <c:pt idx="1">
                  <c:v>96566</c:v>
                </c:pt>
                <c:pt idx="2">
                  <c:v>0</c:v>
                </c:pt>
                <c:pt idx="3">
                  <c:v>0</c:v>
                </c:pt>
                <c:pt idx="4">
                  <c:v>17421</c:v>
                </c:pt>
                <c:pt idx="5">
                  <c:v>20564</c:v>
                </c:pt>
                <c:pt idx="6">
                  <c:v>184</c:v>
                </c:pt>
                <c:pt idx="7">
                  <c:v>2553</c:v>
                </c:pt>
                <c:pt idx="8">
                  <c:v>49514</c:v>
                </c:pt>
                <c:pt idx="9">
                  <c:v>0</c:v>
                </c:pt>
                <c:pt idx="10">
                  <c:v>0</c:v>
                </c:pt>
                <c:pt idx="11">
                  <c:v>7425</c:v>
                </c:pt>
                <c:pt idx="12">
                  <c:v>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F-4E67-9A41-A4071C08A4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38544416"/>
        <c:axId val="1838542752"/>
        <c:axId val="0"/>
      </c:bar3DChart>
      <c:catAx>
        <c:axId val="183854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8542752"/>
        <c:crosses val="autoZero"/>
        <c:auto val="1"/>
        <c:lblAlgn val="ctr"/>
        <c:lblOffset val="100"/>
        <c:noMultiLvlLbl val="0"/>
      </c:catAx>
      <c:valAx>
        <c:axId val="183854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8544416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22ND - 28TH APRIL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'22ND -28TH APRIL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'22ND -28TH APRIL 2021'!$R$47:$R$53</c:f>
              <c:strCache>
                <c:ptCount val="7"/>
                <c:pt idx="0">
                  <c:v>22ND  APRIL 2021</c:v>
                </c:pt>
                <c:pt idx="1">
                  <c:v>23RD  APRIL 2021</c:v>
                </c:pt>
                <c:pt idx="2">
                  <c:v>24TH  APRIL 2021</c:v>
                </c:pt>
                <c:pt idx="3">
                  <c:v>25TH  APRIL 2021</c:v>
                </c:pt>
                <c:pt idx="4">
                  <c:v>26TH  APRIL 2021</c:v>
                </c:pt>
                <c:pt idx="5">
                  <c:v>27TH  APRIL 2021</c:v>
                </c:pt>
                <c:pt idx="6">
                  <c:v>28TH  APRIL 2021</c:v>
                </c:pt>
              </c:strCache>
            </c:strRef>
          </c:cat>
          <c:val>
            <c:numRef>
              <c:f>'22ND -28TH APRIL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8-40E2-9E1D-8D07D81B92A7}"/>
            </c:ext>
          </c:extLst>
        </c:ser>
        <c:ser>
          <c:idx val="1"/>
          <c:order val="1"/>
          <c:tx>
            <c:strRef>
              <c:f>'22ND -28TH APRIL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'22ND -28TH APRIL 2021'!$R$47:$R$53</c:f>
              <c:strCache>
                <c:ptCount val="7"/>
                <c:pt idx="0">
                  <c:v>22ND  APRIL 2021</c:v>
                </c:pt>
                <c:pt idx="1">
                  <c:v>23RD  APRIL 2021</c:v>
                </c:pt>
                <c:pt idx="2">
                  <c:v>24TH  APRIL 2021</c:v>
                </c:pt>
                <c:pt idx="3">
                  <c:v>25TH  APRIL 2021</c:v>
                </c:pt>
                <c:pt idx="4">
                  <c:v>26TH  APRIL 2021</c:v>
                </c:pt>
                <c:pt idx="5">
                  <c:v>27TH  APRIL 2021</c:v>
                </c:pt>
                <c:pt idx="6">
                  <c:v>28TH  APRIL 2021</c:v>
                </c:pt>
              </c:strCache>
            </c:strRef>
          </c:cat>
          <c:val>
            <c:numRef>
              <c:f>'22ND -28TH APRIL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88-40E2-9E1D-8D07D81B92A7}"/>
            </c:ext>
          </c:extLst>
        </c:ser>
        <c:ser>
          <c:idx val="2"/>
          <c:order val="2"/>
          <c:tx>
            <c:strRef>
              <c:f>'22ND -28TH APRIL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'22ND -28TH APRIL 2021'!$R$47:$R$53</c:f>
              <c:strCache>
                <c:ptCount val="7"/>
                <c:pt idx="0">
                  <c:v>22ND  APRIL 2021</c:v>
                </c:pt>
                <c:pt idx="1">
                  <c:v>23RD  APRIL 2021</c:v>
                </c:pt>
                <c:pt idx="2">
                  <c:v>24TH  APRIL 2021</c:v>
                </c:pt>
                <c:pt idx="3">
                  <c:v>25TH  APRIL 2021</c:v>
                </c:pt>
                <c:pt idx="4">
                  <c:v>26TH  APRIL 2021</c:v>
                </c:pt>
                <c:pt idx="5">
                  <c:v>27TH  APRIL 2021</c:v>
                </c:pt>
                <c:pt idx="6">
                  <c:v>28TH  APRIL 2021</c:v>
                </c:pt>
              </c:strCache>
            </c:strRef>
          </c:cat>
          <c:val>
            <c:numRef>
              <c:f>'22ND -28TH APRIL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88-40E2-9E1D-8D07D81B92A7}"/>
            </c:ext>
          </c:extLst>
        </c:ser>
        <c:ser>
          <c:idx val="3"/>
          <c:order val="3"/>
          <c:tx>
            <c:strRef>
              <c:f>'22ND -28TH APRIL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'22ND -28TH APRIL 2021'!$R$47:$R$53</c:f>
              <c:strCache>
                <c:ptCount val="7"/>
                <c:pt idx="0">
                  <c:v>22ND  APRIL 2021</c:v>
                </c:pt>
                <c:pt idx="1">
                  <c:v>23RD  APRIL 2021</c:v>
                </c:pt>
                <c:pt idx="2">
                  <c:v>24TH  APRIL 2021</c:v>
                </c:pt>
                <c:pt idx="3">
                  <c:v>25TH  APRIL 2021</c:v>
                </c:pt>
                <c:pt idx="4">
                  <c:v>26TH  APRIL 2021</c:v>
                </c:pt>
                <c:pt idx="5">
                  <c:v>27TH  APRIL 2021</c:v>
                </c:pt>
                <c:pt idx="6">
                  <c:v>28TH  APRIL 2021</c:v>
                </c:pt>
              </c:strCache>
            </c:strRef>
          </c:cat>
          <c:val>
            <c:numRef>
              <c:f>'22ND -28TH APRIL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88-40E2-9E1D-8D07D81B92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35382928"/>
        <c:axId val="1835392912"/>
        <c:axId val="0"/>
      </c:bar3DChart>
      <c:catAx>
        <c:axId val="183538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5392912"/>
        <c:crosses val="autoZero"/>
        <c:auto val="1"/>
        <c:lblAlgn val="ctr"/>
        <c:lblOffset val="100"/>
        <c:noMultiLvlLbl val="0"/>
      </c:catAx>
      <c:valAx>
        <c:axId val="183539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5382928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C-43E3-952E-CF38258A3838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C-43E3-952E-CF38258A3838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C-43E3-952E-CF38258A3838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DC-43E3-952E-CF38258A38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7TH - 13TH JANUARY 2021</a:t>
            </a:r>
            <a:endParaRPr lang="en-US"/>
          </a:p>
        </c:rich>
      </c:tx>
      <c:layout>
        <c:manualLayout>
          <c:xMode val="edge"/>
          <c:yMode val="edge"/>
          <c:x val="0.12016666666666667"/>
          <c:y val="2.7777777777777776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'7TH - 13TH JAN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'7TH - 13TH JAN 2021'!$B$7:$B$19</c:f>
              <c:strCache>
                <c:ptCount val="13"/>
                <c:pt idx="0">
                  <c:v>BLK COAL</c:v>
                </c:pt>
                <c:pt idx="1">
                  <c:v>BLK CLINKER</c:v>
                </c:pt>
                <c:pt idx="2">
                  <c:v>BLK GYPSUM</c:v>
                </c:pt>
                <c:pt idx="3">
                  <c:v>BLK ILLUMINITE</c:v>
                </c:pt>
                <c:pt idx="4">
                  <c:v>BLK  SEA SALT</c:v>
                </c:pt>
                <c:pt idx="5">
                  <c:v>BLK FERT.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LIVESTOCK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'7TH - 13TH JAN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94564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28533</c:v>
                </c:pt>
                <c:pt idx="6">
                  <c:v>6733</c:v>
                </c:pt>
                <c:pt idx="7">
                  <c:v>0</c:v>
                </c:pt>
                <c:pt idx="8">
                  <c:v>93075</c:v>
                </c:pt>
                <c:pt idx="9">
                  <c:v>0</c:v>
                </c:pt>
                <c:pt idx="10">
                  <c:v>97</c:v>
                </c:pt>
                <c:pt idx="11">
                  <c:v>0</c:v>
                </c:pt>
                <c:pt idx="12">
                  <c:v>47631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3-4243-A72E-BDBB4B5CF7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37379679"/>
        <c:axId val="1837380095"/>
        <c:axId val="0"/>
      </c:bar3DChart>
      <c:catAx>
        <c:axId val="18373796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7380095"/>
        <c:crosses val="autoZero"/>
        <c:auto val="1"/>
        <c:lblAlgn val="ctr"/>
        <c:lblOffset val="100"/>
        <c:noMultiLvlLbl val="0"/>
      </c:catAx>
      <c:valAx>
        <c:axId val="1837380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7379679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0-452D-90CC-44C971121474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0-452D-90CC-44C971121474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0-452D-90CC-44C971121474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C0-452D-90CC-44C9711214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6TH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MAY</a:t>
            </a: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 - 12TH MAY 2021</a:t>
            </a:r>
            <a:endParaRPr lang="en-US"/>
          </a:p>
        </c:rich>
      </c:tx>
      <c:layout>
        <c:manualLayout>
          <c:xMode val="edge"/>
          <c:yMode val="edge"/>
          <c:x val="0.11411478260869565"/>
          <c:y val="1.65016501650165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'[4]29TH APRIL - 5TH MAY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'[4]29TH APRIL - 5TH MAY 2021'!$B$7:$B$19</c:f>
              <c:strCache>
                <c:ptCount val="13"/>
                <c:pt idx="0">
                  <c:v>BLK GYPSUM</c:v>
                </c:pt>
                <c:pt idx="1">
                  <c:v>BLK CLINKER</c:v>
                </c:pt>
                <c:pt idx="2">
                  <c:v>BLK SLAG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SORGHUM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'[4]29TH APRIL - 5TH MAY 2021'!$C$7:$C$19</c:f>
              <c:numCache>
                <c:formatCode>General</c:formatCode>
                <c:ptCount val="13"/>
                <c:pt idx="0">
                  <c:v>22570</c:v>
                </c:pt>
                <c:pt idx="1">
                  <c:v>97930</c:v>
                </c:pt>
                <c:pt idx="4">
                  <c:v>15508</c:v>
                </c:pt>
                <c:pt idx="6">
                  <c:v>4081</c:v>
                </c:pt>
                <c:pt idx="7">
                  <c:v>1334</c:v>
                </c:pt>
                <c:pt idx="11">
                  <c:v>3007</c:v>
                </c:pt>
                <c:pt idx="12">
                  <c:v>64564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D-43EB-A2E3-C532E627A2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38544416"/>
        <c:axId val="1838542752"/>
        <c:axId val="0"/>
      </c:bar3DChart>
      <c:catAx>
        <c:axId val="183854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8542752"/>
        <c:crosses val="autoZero"/>
        <c:auto val="1"/>
        <c:lblAlgn val="ctr"/>
        <c:lblOffset val="100"/>
        <c:noMultiLvlLbl val="0"/>
      </c:catAx>
      <c:valAx>
        <c:axId val="183854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8544416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6TH - 13TH MAY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'[4]29TH APRIL - 5TH MAY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'[4]29TH APRIL - 5TH MAY 2021'!$R$47:$R$53</c:f>
              <c:strCache>
                <c:ptCount val="7"/>
                <c:pt idx="0">
                  <c:v>13TH MAY 2021</c:v>
                </c:pt>
                <c:pt idx="1">
                  <c:v>14TH MAY 2021</c:v>
                </c:pt>
                <c:pt idx="2">
                  <c:v>15TH MAY 2021</c:v>
                </c:pt>
                <c:pt idx="3">
                  <c:v>16TH MAY 2021</c:v>
                </c:pt>
                <c:pt idx="4">
                  <c:v>17TH MAY 2021</c:v>
                </c:pt>
                <c:pt idx="5">
                  <c:v>18TH MAY 2021</c:v>
                </c:pt>
                <c:pt idx="6">
                  <c:v>19TH MAY 2021</c:v>
                </c:pt>
              </c:strCache>
            </c:strRef>
          </c:cat>
          <c:val>
            <c:numRef>
              <c:f>'[4]29TH APRIL - 5TH MAY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2-44C5-96E8-C81BC9B5915F}"/>
            </c:ext>
          </c:extLst>
        </c:ser>
        <c:ser>
          <c:idx val="1"/>
          <c:order val="1"/>
          <c:tx>
            <c:strRef>
              <c:f>'[4]29TH APRIL - 5TH MAY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'[4]29TH APRIL - 5TH MAY 2021'!$R$47:$R$53</c:f>
              <c:strCache>
                <c:ptCount val="7"/>
                <c:pt idx="0">
                  <c:v>13TH MAY 2021</c:v>
                </c:pt>
                <c:pt idx="1">
                  <c:v>14TH MAY 2021</c:v>
                </c:pt>
                <c:pt idx="2">
                  <c:v>15TH MAY 2021</c:v>
                </c:pt>
                <c:pt idx="3">
                  <c:v>16TH MAY 2021</c:v>
                </c:pt>
                <c:pt idx="4">
                  <c:v>17TH MAY 2021</c:v>
                </c:pt>
                <c:pt idx="5">
                  <c:v>18TH MAY 2021</c:v>
                </c:pt>
                <c:pt idx="6">
                  <c:v>19TH MAY 2021</c:v>
                </c:pt>
              </c:strCache>
            </c:strRef>
          </c:cat>
          <c:val>
            <c:numRef>
              <c:f>'[4]29TH APRIL - 5TH MAY 2021'!$T$47:$T$53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C2-44C5-96E8-C81BC9B5915F}"/>
            </c:ext>
          </c:extLst>
        </c:ser>
        <c:ser>
          <c:idx val="2"/>
          <c:order val="2"/>
          <c:tx>
            <c:strRef>
              <c:f>'[4]29TH APRIL - 5TH MAY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'[4]29TH APRIL - 5TH MAY 2021'!$R$47:$R$53</c:f>
              <c:strCache>
                <c:ptCount val="7"/>
                <c:pt idx="0">
                  <c:v>13TH MAY 2021</c:v>
                </c:pt>
                <c:pt idx="1">
                  <c:v>14TH MAY 2021</c:v>
                </c:pt>
                <c:pt idx="2">
                  <c:v>15TH MAY 2021</c:v>
                </c:pt>
                <c:pt idx="3">
                  <c:v>16TH MAY 2021</c:v>
                </c:pt>
                <c:pt idx="4">
                  <c:v>17TH MAY 2021</c:v>
                </c:pt>
                <c:pt idx="5">
                  <c:v>18TH MAY 2021</c:v>
                </c:pt>
                <c:pt idx="6">
                  <c:v>19TH MAY 2021</c:v>
                </c:pt>
              </c:strCache>
            </c:strRef>
          </c:cat>
          <c:val>
            <c:numRef>
              <c:f>'[4]29TH APRIL - 5TH MAY 2021'!$U$47:$U$53</c:f>
              <c:numCache>
                <c:formatCode>General</c:formatCode>
                <c:ptCount val="7"/>
                <c:pt idx="0">
                  <c:v>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C2-44C5-96E8-C81BC9B5915F}"/>
            </c:ext>
          </c:extLst>
        </c:ser>
        <c:ser>
          <c:idx val="3"/>
          <c:order val="3"/>
          <c:tx>
            <c:strRef>
              <c:f>'[4]29TH APRIL - 5TH MAY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'[4]29TH APRIL - 5TH MAY 2021'!$R$47:$R$53</c:f>
              <c:strCache>
                <c:ptCount val="7"/>
                <c:pt idx="0">
                  <c:v>13TH MAY 2021</c:v>
                </c:pt>
                <c:pt idx="1">
                  <c:v>14TH MAY 2021</c:v>
                </c:pt>
                <c:pt idx="2">
                  <c:v>15TH MAY 2021</c:v>
                </c:pt>
                <c:pt idx="3">
                  <c:v>16TH MAY 2021</c:v>
                </c:pt>
                <c:pt idx="4">
                  <c:v>17TH MAY 2021</c:v>
                </c:pt>
                <c:pt idx="5">
                  <c:v>18TH MAY 2021</c:v>
                </c:pt>
                <c:pt idx="6">
                  <c:v>19TH MAY 2021</c:v>
                </c:pt>
              </c:strCache>
            </c:strRef>
          </c:cat>
          <c:val>
            <c:numRef>
              <c:f>'[4]29TH APRIL - 5TH MAY 2021'!$V$47:$V$53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C2-44C5-96E8-C81BC9B591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35382928"/>
        <c:axId val="1835392912"/>
        <c:axId val="0"/>
      </c:bar3DChart>
      <c:catAx>
        <c:axId val="183538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5392912"/>
        <c:crosses val="autoZero"/>
        <c:auto val="1"/>
        <c:lblAlgn val="ctr"/>
        <c:lblOffset val="100"/>
        <c:noMultiLvlLbl val="0"/>
      </c:catAx>
      <c:valAx>
        <c:axId val="183539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5382928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2-462A-890B-B17A9616081B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2-462A-890B-B17A9616081B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B2-462A-890B-B17A9616081B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B2-462A-890B-B17A961608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B-44F2-A028-602E6209A698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B-44F2-A028-602E6209A698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EB-44F2-A028-602E6209A698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EB-44F2-A028-602E6209A6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13TH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MAY</a:t>
            </a: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 - 19TH MAY 2021</a:t>
            </a:r>
            <a:endParaRPr lang="en-US"/>
          </a:p>
        </c:rich>
      </c:tx>
      <c:layout>
        <c:manualLayout>
          <c:xMode val="edge"/>
          <c:yMode val="edge"/>
          <c:x val="0.11411478260869565"/>
          <c:y val="1.65016501650165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'[4]29TH APRIL - 5TH MAY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'[4]29TH APRIL - 5TH MAY 2021'!$B$7:$B$19</c:f>
              <c:strCache>
                <c:ptCount val="13"/>
                <c:pt idx="0">
                  <c:v>BLK GYPSUM</c:v>
                </c:pt>
                <c:pt idx="1">
                  <c:v>BLK CLINKER</c:v>
                </c:pt>
                <c:pt idx="2">
                  <c:v>BLK SLAG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SORGHUM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'[4]29TH APRIL - 5TH MAY 2021'!$C$7:$C$19</c:f>
              <c:numCache>
                <c:formatCode>General</c:formatCode>
                <c:ptCount val="13"/>
                <c:pt idx="0">
                  <c:v>22570</c:v>
                </c:pt>
                <c:pt idx="1">
                  <c:v>97930</c:v>
                </c:pt>
                <c:pt idx="4">
                  <c:v>15508</c:v>
                </c:pt>
                <c:pt idx="6">
                  <c:v>4081</c:v>
                </c:pt>
                <c:pt idx="7">
                  <c:v>1334</c:v>
                </c:pt>
                <c:pt idx="11">
                  <c:v>3007</c:v>
                </c:pt>
                <c:pt idx="12">
                  <c:v>64564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A-4578-BE71-E7FBE1633C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38544416"/>
        <c:axId val="1838542752"/>
        <c:axId val="0"/>
      </c:bar3DChart>
      <c:catAx>
        <c:axId val="183854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8542752"/>
        <c:crosses val="autoZero"/>
        <c:auto val="1"/>
        <c:lblAlgn val="ctr"/>
        <c:lblOffset val="100"/>
        <c:noMultiLvlLbl val="0"/>
      </c:catAx>
      <c:valAx>
        <c:axId val="183854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8544416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13 - 19TH MAY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'[4]29TH APRIL - 5TH MAY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'[4]29TH APRIL - 5TH MAY 2021'!$R$47:$R$53</c:f>
              <c:strCache>
                <c:ptCount val="7"/>
                <c:pt idx="0">
                  <c:v>13TH MAY 2021</c:v>
                </c:pt>
                <c:pt idx="1">
                  <c:v>14TH MAY 2021</c:v>
                </c:pt>
                <c:pt idx="2">
                  <c:v>15TH MAY 2021</c:v>
                </c:pt>
                <c:pt idx="3">
                  <c:v>16TH MAY 2021</c:v>
                </c:pt>
                <c:pt idx="4">
                  <c:v>17TH MAY 2021</c:v>
                </c:pt>
                <c:pt idx="5">
                  <c:v>18TH MAY 2021</c:v>
                </c:pt>
                <c:pt idx="6">
                  <c:v>19TH MAY 2021</c:v>
                </c:pt>
              </c:strCache>
            </c:strRef>
          </c:cat>
          <c:val>
            <c:numRef>
              <c:f>'[4]29TH APRIL - 5TH MAY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C-464A-A94B-65470FC61060}"/>
            </c:ext>
          </c:extLst>
        </c:ser>
        <c:ser>
          <c:idx val="1"/>
          <c:order val="1"/>
          <c:tx>
            <c:strRef>
              <c:f>'[4]29TH APRIL - 5TH MAY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'[4]29TH APRIL - 5TH MAY 2021'!$R$47:$R$53</c:f>
              <c:strCache>
                <c:ptCount val="7"/>
                <c:pt idx="0">
                  <c:v>13TH MAY 2021</c:v>
                </c:pt>
                <c:pt idx="1">
                  <c:v>14TH MAY 2021</c:v>
                </c:pt>
                <c:pt idx="2">
                  <c:v>15TH MAY 2021</c:v>
                </c:pt>
                <c:pt idx="3">
                  <c:v>16TH MAY 2021</c:v>
                </c:pt>
                <c:pt idx="4">
                  <c:v>17TH MAY 2021</c:v>
                </c:pt>
                <c:pt idx="5">
                  <c:v>18TH MAY 2021</c:v>
                </c:pt>
                <c:pt idx="6">
                  <c:v>19TH MAY 2021</c:v>
                </c:pt>
              </c:strCache>
            </c:strRef>
          </c:cat>
          <c:val>
            <c:numRef>
              <c:f>'[4]29TH APRIL - 5TH MAY 2021'!$T$47:$T$53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C-464A-A94B-65470FC61060}"/>
            </c:ext>
          </c:extLst>
        </c:ser>
        <c:ser>
          <c:idx val="2"/>
          <c:order val="2"/>
          <c:tx>
            <c:strRef>
              <c:f>'[4]29TH APRIL - 5TH MAY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'[4]29TH APRIL - 5TH MAY 2021'!$R$47:$R$53</c:f>
              <c:strCache>
                <c:ptCount val="7"/>
                <c:pt idx="0">
                  <c:v>13TH MAY 2021</c:v>
                </c:pt>
                <c:pt idx="1">
                  <c:v>14TH MAY 2021</c:v>
                </c:pt>
                <c:pt idx="2">
                  <c:v>15TH MAY 2021</c:v>
                </c:pt>
                <c:pt idx="3">
                  <c:v>16TH MAY 2021</c:v>
                </c:pt>
                <c:pt idx="4">
                  <c:v>17TH MAY 2021</c:v>
                </c:pt>
                <c:pt idx="5">
                  <c:v>18TH MAY 2021</c:v>
                </c:pt>
                <c:pt idx="6">
                  <c:v>19TH MAY 2021</c:v>
                </c:pt>
              </c:strCache>
            </c:strRef>
          </c:cat>
          <c:val>
            <c:numRef>
              <c:f>'[4]29TH APRIL - 5TH MAY 2021'!$U$47:$U$53</c:f>
              <c:numCache>
                <c:formatCode>General</c:formatCode>
                <c:ptCount val="7"/>
                <c:pt idx="0">
                  <c:v>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AC-464A-A94B-65470FC61060}"/>
            </c:ext>
          </c:extLst>
        </c:ser>
        <c:ser>
          <c:idx val="3"/>
          <c:order val="3"/>
          <c:tx>
            <c:strRef>
              <c:f>'[4]29TH APRIL - 5TH MAY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'[4]29TH APRIL - 5TH MAY 2021'!$R$47:$R$53</c:f>
              <c:strCache>
                <c:ptCount val="7"/>
                <c:pt idx="0">
                  <c:v>13TH MAY 2021</c:v>
                </c:pt>
                <c:pt idx="1">
                  <c:v>14TH MAY 2021</c:v>
                </c:pt>
                <c:pt idx="2">
                  <c:v>15TH MAY 2021</c:v>
                </c:pt>
                <c:pt idx="3">
                  <c:v>16TH MAY 2021</c:v>
                </c:pt>
                <c:pt idx="4">
                  <c:v>17TH MAY 2021</c:v>
                </c:pt>
                <c:pt idx="5">
                  <c:v>18TH MAY 2021</c:v>
                </c:pt>
                <c:pt idx="6">
                  <c:v>19TH MAY 2021</c:v>
                </c:pt>
              </c:strCache>
            </c:strRef>
          </c:cat>
          <c:val>
            <c:numRef>
              <c:f>'[4]29TH APRIL - 5TH MAY 2021'!$V$47:$V$53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AC-464A-A94B-65470FC610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35382928"/>
        <c:axId val="1835392912"/>
        <c:axId val="0"/>
      </c:bar3DChart>
      <c:catAx>
        <c:axId val="183538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5392912"/>
        <c:crosses val="autoZero"/>
        <c:auto val="1"/>
        <c:lblAlgn val="ctr"/>
        <c:lblOffset val="100"/>
        <c:noMultiLvlLbl val="0"/>
      </c:catAx>
      <c:valAx>
        <c:axId val="183539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835382928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4-49B8-9502-C6CF3B89DBD0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A4-49B8-9502-C6CF3B89DBD0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A4-49B8-9502-C6CF3B89DBD0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A4-49B8-9502-C6CF3B89DB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2-481F-BBD6-6FAE810E7771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2-481F-BBD6-6FAE810E7771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32-481F-BBD6-6FAE810E7771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32-481F-BBD6-6FAE810E77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F-4889-B83F-BBF287B7B8E8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8F-4889-B83F-BBF287B7B8E8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F-4889-B83F-BBF287B7B8E8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8F-4889-B83F-BBF287B7B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7TH - 13TH JANUARY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>
        <c:manualLayout>
          <c:layoutTarget val="inner"/>
          <c:xMode val="edge"/>
          <c:yMode val="edge"/>
          <c:x val="7.6046520243601465E-2"/>
          <c:y val="0.18396258254549772"/>
          <c:w val="0.88341783010022756"/>
          <c:h val="0.648620628888307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'7TH - 13TH JAN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'7TH - 13TH JAN 2021'!$R$47:$R$53</c:f>
              <c:strCache>
                <c:ptCount val="7"/>
                <c:pt idx="0">
                  <c:v>7TH JANUARY 2021</c:v>
                </c:pt>
                <c:pt idx="1">
                  <c:v>8TH JANUARY 2021</c:v>
                </c:pt>
                <c:pt idx="2">
                  <c:v>9TH JANUARY 2021</c:v>
                </c:pt>
                <c:pt idx="3">
                  <c:v>10TH JANUARY 2021</c:v>
                </c:pt>
                <c:pt idx="4">
                  <c:v>11TH JANUARY 2021</c:v>
                </c:pt>
                <c:pt idx="5">
                  <c:v>12TH JANUARY 2021</c:v>
                </c:pt>
                <c:pt idx="6">
                  <c:v>13TH JANUARY 2021</c:v>
                </c:pt>
              </c:strCache>
            </c:strRef>
          </c:cat>
          <c:val>
            <c:numRef>
              <c:f>'7TH - 13TH JAN 2021'!$S$47:$S$53</c:f>
              <c:numCache>
                <c:formatCode>General</c:formatCode>
                <c:ptCount val="7"/>
                <c:pt idx="0">
                  <c:v>120</c:v>
                </c:pt>
                <c:pt idx="1">
                  <c:v>65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28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0E9-9FF9-E2ED758C0F54}"/>
            </c:ext>
          </c:extLst>
        </c:ser>
        <c:ser>
          <c:idx val="1"/>
          <c:order val="1"/>
          <c:tx>
            <c:strRef>
              <c:f>'7TH - 13TH JAN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'7TH - 13TH JAN 2021'!$R$47:$R$53</c:f>
              <c:strCache>
                <c:ptCount val="7"/>
                <c:pt idx="0">
                  <c:v>7TH JANUARY 2021</c:v>
                </c:pt>
                <c:pt idx="1">
                  <c:v>8TH JANUARY 2021</c:v>
                </c:pt>
                <c:pt idx="2">
                  <c:v>9TH JANUARY 2021</c:v>
                </c:pt>
                <c:pt idx="3">
                  <c:v>10TH JANUARY 2021</c:v>
                </c:pt>
                <c:pt idx="4">
                  <c:v>11TH JANUARY 2021</c:v>
                </c:pt>
                <c:pt idx="5">
                  <c:v>12TH JANUARY 2021</c:v>
                </c:pt>
                <c:pt idx="6">
                  <c:v>13TH JANUARY 2021</c:v>
                </c:pt>
              </c:strCache>
            </c:strRef>
          </c:cat>
          <c:val>
            <c:numRef>
              <c:f>'7TH - 13TH JAN 2021'!$T$47:$T$53</c:f>
              <c:numCache>
                <c:formatCode>General</c:formatCode>
                <c:ptCount val="7"/>
                <c:pt idx="0">
                  <c:v>50</c:v>
                </c:pt>
                <c:pt idx="1">
                  <c:v>38</c:v>
                </c:pt>
                <c:pt idx="2">
                  <c:v>60</c:v>
                </c:pt>
                <c:pt idx="3">
                  <c:v>73</c:v>
                </c:pt>
                <c:pt idx="4">
                  <c:v>82</c:v>
                </c:pt>
                <c:pt idx="5">
                  <c:v>105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0E9-9FF9-E2ED758C0F54}"/>
            </c:ext>
          </c:extLst>
        </c:ser>
        <c:ser>
          <c:idx val="2"/>
          <c:order val="2"/>
          <c:tx>
            <c:strRef>
              <c:f>'7TH - 13TH JAN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'7TH - 13TH JAN 2021'!$R$47:$R$53</c:f>
              <c:strCache>
                <c:ptCount val="7"/>
                <c:pt idx="0">
                  <c:v>7TH JANUARY 2021</c:v>
                </c:pt>
                <c:pt idx="1">
                  <c:v>8TH JANUARY 2021</c:v>
                </c:pt>
                <c:pt idx="2">
                  <c:v>9TH JANUARY 2021</c:v>
                </c:pt>
                <c:pt idx="3">
                  <c:v>10TH JANUARY 2021</c:v>
                </c:pt>
                <c:pt idx="4">
                  <c:v>11TH JANUARY 2021</c:v>
                </c:pt>
                <c:pt idx="5">
                  <c:v>12TH JANUARY 2021</c:v>
                </c:pt>
                <c:pt idx="6">
                  <c:v>13TH JANUARY 2021</c:v>
                </c:pt>
              </c:strCache>
            </c:strRef>
          </c:cat>
          <c:val>
            <c:numRef>
              <c:f>'7TH - 13TH JAN 2021'!$U$47:$U$53</c:f>
              <c:numCache>
                <c:formatCode>General</c:formatCode>
                <c:ptCount val="7"/>
                <c:pt idx="0">
                  <c:v>170</c:v>
                </c:pt>
                <c:pt idx="1">
                  <c:v>65</c:v>
                </c:pt>
                <c:pt idx="2">
                  <c:v>40</c:v>
                </c:pt>
                <c:pt idx="3">
                  <c:v>41</c:v>
                </c:pt>
                <c:pt idx="4">
                  <c:v>94</c:v>
                </c:pt>
                <c:pt idx="5">
                  <c:v>121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0F-40E9-9FF9-E2ED758C0F54}"/>
            </c:ext>
          </c:extLst>
        </c:ser>
        <c:ser>
          <c:idx val="3"/>
          <c:order val="3"/>
          <c:tx>
            <c:strRef>
              <c:f>'7TH - 13TH JAN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'7TH - 13TH JAN 2021'!$R$47:$R$53</c:f>
              <c:strCache>
                <c:ptCount val="7"/>
                <c:pt idx="0">
                  <c:v>7TH JANUARY 2021</c:v>
                </c:pt>
                <c:pt idx="1">
                  <c:v>8TH JANUARY 2021</c:v>
                </c:pt>
                <c:pt idx="2">
                  <c:v>9TH JANUARY 2021</c:v>
                </c:pt>
                <c:pt idx="3">
                  <c:v>10TH JANUARY 2021</c:v>
                </c:pt>
                <c:pt idx="4">
                  <c:v>11TH JANUARY 2021</c:v>
                </c:pt>
                <c:pt idx="5">
                  <c:v>12TH JANUARY 2021</c:v>
                </c:pt>
                <c:pt idx="6">
                  <c:v>13TH JANUARY 2021</c:v>
                </c:pt>
              </c:strCache>
            </c:strRef>
          </c:cat>
          <c:val>
            <c:numRef>
              <c:f>'7TH - 13TH JAN 2021'!$V$47:$V$53</c:f>
              <c:numCache>
                <c:formatCode>General</c:formatCode>
                <c:ptCount val="7"/>
                <c:pt idx="0">
                  <c:v>170</c:v>
                </c:pt>
                <c:pt idx="1">
                  <c:v>103</c:v>
                </c:pt>
                <c:pt idx="2">
                  <c:v>60</c:v>
                </c:pt>
                <c:pt idx="3">
                  <c:v>73</c:v>
                </c:pt>
                <c:pt idx="4">
                  <c:v>112</c:v>
                </c:pt>
                <c:pt idx="5">
                  <c:v>133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0F-40E9-9FF9-E2ED758C0F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11865855"/>
        <c:axId val="511875839"/>
        <c:axId val="0"/>
      </c:bar3DChart>
      <c:catAx>
        <c:axId val="51186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11875839"/>
        <c:crosses val="autoZero"/>
        <c:auto val="1"/>
        <c:lblAlgn val="ctr"/>
        <c:lblOffset val="100"/>
        <c:noMultiLvlLbl val="0"/>
      </c:catAx>
      <c:valAx>
        <c:axId val="5118758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511865855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r"/>
      <c:layout>
        <c:manualLayout>
          <c:xMode val="edge"/>
          <c:yMode val="edge"/>
          <c:x val="0.36387733292296115"/>
          <c:y val="0.95084417593578741"/>
          <c:w val="0.26840641662463199"/>
          <c:h val="4.0525835829083652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5-4509-B8D4-8EABC84F6894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45-4509-B8D4-8EABC84F6894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45-4509-B8D4-8EABC84F6894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45-4509-B8D4-8EABC84F68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20TH - 26TH MAY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'20TH - 26TH MAY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'20TH - 26TH MAY 2021'!$R$47:$R$53</c:f>
              <c:strCache>
                <c:ptCount val="7"/>
                <c:pt idx="0">
                  <c:v>20TH MAY 2021</c:v>
                </c:pt>
                <c:pt idx="1">
                  <c:v>21ST MAY 2021</c:v>
                </c:pt>
                <c:pt idx="2">
                  <c:v>22ND MAY 2021</c:v>
                </c:pt>
                <c:pt idx="3">
                  <c:v>23RD MAY 2021</c:v>
                </c:pt>
                <c:pt idx="4">
                  <c:v>24TH MAY 2021</c:v>
                </c:pt>
                <c:pt idx="5">
                  <c:v>25TH MAY 2021</c:v>
                </c:pt>
                <c:pt idx="6">
                  <c:v>26TH MAY 2021</c:v>
                </c:pt>
              </c:strCache>
            </c:strRef>
          </c:cat>
          <c:val>
            <c:numRef>
              <c:f>'20TH - 26TH MAY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24</c:v>
                </c:pt>
                <c:pt idx="2">
                  <c:v>442</c:v>
                </c:pt>
                <c:pt idx="3">
                  <c:v>376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3E7-9896-2903E0237974}"/>
            </c:ext>
          </c:extLst>
        </c:ser>
        <c:ser>
          <c:idx val="1"/>
          <c:order val="1"/>
          <c:tx>
            <c:strRef>
              <c:f>'20TH - 26TH MAY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'20TH - 26TH MAY 2021'!$R$47:$R$53</c:f>
              <c:strCache>
                <c:ptCount val="7"/>
                <c:pt idx="0">
                  <c:v>20TH MAY 2021</c:v>
                </c:pt>
                <c:pt idx="1">
                  <c:v>21ST MAY 2021</c:v>
                </c:pt>
                <c:pt idx="2">
                  <c:v>22ND MAY 2021</c:v>
                </c:pt>
                <c:pt idx="3">
                  <c:v>23RD MAY 2021</c:v>
                </c:pt>
                <c:pt idx="4">
                  <c:v>24TH MAY 2021</c:v>
                </c:pt>
                <c:pt idx="5">
                  <c:v>25TH MAY 2021</c:v>
                </c:pt>
                <c:pt idx="6">
                  <c:v>26TH MAY 2021</c:v>
                </c:pt>
              </c:strCache>
            </c:strRef>
          </c:cat>
          <c:val>
            <c:numRef>
              <c:f>'20TH - 26TH MAY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213</c:v>
                </c:pt>
                <c:pt idx="5">
                  <c:v>0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2-43E7-9896-2903E0237974}"/>
            </c:ext>
          </c:extLst>
        </c:ser>
        <c:ser>
          <c:idx val="2"/>
          <c:order val="2"/>
          <c:tx>
            <c:strRef>
              <c:f>'20TH - 26TH MAY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'20TH - 26TH MAY 2021'!$R$47:$R$53</c:f>
              <c:strCache>
                <c:ptCount val="7"/>
                <c:pt idx="0">
                  <c:v>20TH MAY 2021</c:v>
                </c:pt>
                <c:pt idx="1">
                  <c:v>21ST MAY 2021</c:v>
                </c:pt>
                <c:pt idx="2">
                  <c:v>22ND MAY 2021</c:v>
                </c:pt>
                <c:pt idx="3">
                  <c:v>23RD MAY 2021</c:v>
                </c:pt>
                <c:pt idx="4">
                  <c:v>24TH MAY 2021</c:v>
                </c:pt>
                <c:pt idx="5">
                  <c:v>25TH MAY 2021</c:v>
                </c:pt>
                <c:pt idx="6">
                  <c:v>26TH MAY 2021</c:v>
                </c:pt>
              </c:strCache>
            </c:strRef>
          </c:cat>
          <c:val>
            <c:numRef>
              <c:f>'20TH - 26TH MAY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329</c:v>
                </c:pt>
                <c:pt idx="3">
                  <c:v>297</c:v>
                </c:pt>
                <c:pt idx="4">
                  <c:v>177</c:v>
                </c:pt>
                <c:pt idx="5">
                  <c:v>0</c:v>
                </c:pt>
                <c:pt idx="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12-43E7-9896-2903E0237974}"/>
            </c:ext>
          </c:extLst>
        </c:ser>
        <c:ser>
          <c:idx val="3"/>
          <c:order val="3"/>
          <c:tx>
            <c:strRef>
              <c:f>'20TH - 26TH MAY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'20TH - 26TH MAY 2021'!$R$47:$R$53</c:f>
              <c:strCache>
                <c:ptCount val="7"/>
                <c:pt idx="0">
                  <c:v>20TH MAY 2021</c:v>
                </c:pt>
                <c:pt idx="1">
                  <c:v>21ST MAY 2021</c:v>
                </c:pt>
                <c:pt idx="2">
                  <c:v>22ND MAY 2021</c:v>
                </c:pt>
                <c:pt idx="3">
                  <c:v>23RD MAY 2021</c:v>
                </c:pt>
                <c:pt idx="4">
                  <c:v>24TH MAY 2021</c:v>
                </c:pt>
                <c:pt idx="5">
                  <c:v>25TH MAY 2021</c:v>
                </c:pt>
                <c:pt idx="6">
                  <c:v>26TH MAY 2021</c:v>
                </c:pt>
              </c:strCache>
            </c:strRef>
          </c:cat>
          <c:val>
            <c:numRef>
              <c:f>'20TH - 26TH MAY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24</c:v>
                </c:pt>
                <c:pt idx="2">
                  <c:v>442</c:v>
                </c:pt>
                <c:pt idx="3">
                  <c:v>402</c:v>
                </c:pt>
                <c:pt idx="4">
                  <c:v>213</c:v>
                </c:pt>
                <c:pt idx="5">
                  <c:v>0</c:v>
                </c:pt>
                <c:pt idx="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12-43E7-9896-2903E02379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181528287"/>
        <c:axId val="1181528703"/>
        <c:axId val="0"/>
      </c:bar3DChart>
      <c:catAx>
        <c:axId val="1181528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81528703"/>
        <c:crosses val="autoZero"/>
        <c:auto val="1"/>
        <c:lblAlgn val="ctr"/>
        <c:lblOffset val="100"/>
        <c:noMultiLvlLbl val="0"/>
      </c:catAx>
      <c:valAx>
        <c:axId val="118152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181528287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20TH - 26TH MAY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  <a:sp3d contourW="12700">
          <a:contourClr>
            <a:schemeClr val="accent5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  <a:sp3d contourW="12700">
          <a:contourClr>
            <a:schemeClr val="accent5"/>
          </a:contourClr>
        </a:sp3d>
      </c:spPr>
    </c:backWall>
    <c:plotArea>
      <c:layout>
        <c:manualLayout>
          <c:layoutTarget val="inner"/>
          <c:xMode val="edge"/>
          <c:yMode val="edge"/>
          <c:x val="0.15634657080908365"/>
          <c:y val="0.202536982648336"/>
          <c:w val="0.74904838525619066"/>
          <c:h val="0.6669770626497775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'20TH - 26TH MAY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'20TH - 26TH MAY 2021'!$B$7:$B$19</c:f>
              <c:strCache>
                <c:ptCount val="13"/>
                <c:pt idx="0">
                  <c:v>BLK GYPSUM</c:v>
                </c:pt>
                <c:pt idx="1">
                  <c:v>BLK CLINKER</c:v>
                </c:pt>
                <c:pt idx="2">
                  <c:v>BLKIRO ORE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COAL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'20TH - 26TH MAY 2021'!$C$7:$C$19</c:f>
              <c:numCache>
                <c:formatCode>#,##0</c:formatCode>
                <c:ptCount val="13"/>
                <c:pt idx="0">
                  <c:v>16150</c:v>
                </c:pt>
                <c:pt idx="1">
                  <c:v>42279</c:v>
                </c:pt>
                <c:pt idx="2">
                  <c:v>44150</c:v>
                </c:pt>
                <c:pt idx="3">
                  <c:v>39000</c:v>
                </c:pt>
                <c:pt idx="4">
                  <c:v>44282</c:v>
                </c:pt>
                <c:pt idx="5">
                  <c:v>6528</c:v>
                </c:pt>
                <c:pt idx="6">
                  <c:v>14270</c:v>
                </c:pt>
                <c:pt idx="7">
                  <c:v>5223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4962</c:v>
                </c:pt>
                <c:pt idx="12">
                  <c:v>45264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32A-8614-B49E2031D9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58256543"/>
        <c:axId val="1358267359"/>
        <c:axId val="0"/>
      </c:bar3DChart>
      <c:catAx>
        <c:axId val="13582565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58267359"/>
        <c:crosses val="autoZero"/>
        <c:auto val="1"/>
        <c:lblAlgn val="ctr"/>
        <c:lblOffset val="100"/>
        <c:noMultiLvlLbl val="0"/>
      </c:catAx>
      <c:valAx>
        <c:axId val="1358267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58256543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3-4301-8F5D-2701B32A7476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3-4301-8F5D-2701B32A7476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3-4301-8F5D-2701B32A7476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23-4301-8F5D-2701B32A74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8-4FB5-B44F-7DB1CB9ED940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8-4FB5-B44F-7DB1CB9ED940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8-4FB5-B44F-7DB1CB9ED940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C8-4FB5-B44F-7DB1CB9ED9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A-4FB0-86C3-81E9CF9285CF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A-4FB0-86C3-81E9CF9285CF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DA-4FB0-86C3-81E9CF9285CF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A-4FB0-86C3-81E9CF9285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3-4503-AFC1-4DE86DFFC778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3-4503-AFC1-4DE86DFFC778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03-4503-AFC1-4DE86DFFC778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03-4503-AFC1-4DE86DFFC7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</a:t>
            </a:r>
            <a:r>
              <a:rPr lang="en-US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WEEKLY PERFORMANCE FOR CONTAINERS AS FROM 27TH MAY - 2ND JUNE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'27TH MAY - 2ND JUNE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'27TH MAY - 2ND JUNE 2021'!$R$47:$R$53</c:f>
              <c:strCache>
                <c:ptCount val="7"/>
                <c:pt idx="0">
                  <c:v>27TH MAY 2021</c:v>
                </c:pt>
                <c:pt idx="1">
                  <c:v>28TH MAY 2021</c:v>
                </c:pt>
                <c:pt idx="2">
                  <c:v>29TH MAY 2021</c:v>
                </c:pt>
                <c:pt idx="3">
                  <c:v>30TH MAY 2021</c:v>
                </c:pt>
                <c:pt idx="4">
                  <c:v>31ST MAY 2021</c:v>
                </c:pt>
                <c:pt idx="5">
                  <c:v>1ST JUNE 2021</c:v>
                </c:pt>
                <c:pt idx="6">
                  <c:v>2ND JUNE 2021</c:v>
                </c:pt>
              </c:strCache>
            </c:strRef>
          </c:cat>
          <c:val>
            <c:numRef>
              <c:f>'27TH MAY - 2ND JUNE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94</c:v>
                </c:pt>
                <c:pt idx="3">
                  <c:v>375</c:v>
                </c:pt>
                <c:pt idx="4">
                  <c:v>76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2-4847-8299-2434C4E93482}"/>
            </c:ext>
          </c:extLst>
        </c:ser>
        <c:ser>
          <c:idx val="1"/>
          <c:order val="1"/>
          <c:tx>
            <c:strRef>
              <c:f>'27TH MAY - 2ND JUNE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'27TH MAY - 2ND JUNE 2021'!$R$47:$R$53</c:f>
              <c:strCache>
                <c:ptCount val="7"/>
                <c:pt idx="0">
                  <c:v>27TH MAY 2021</c:v>
                </c:pt>
                <c:pt idx="1">
                  <c:v>28TH MAY 2021</c:v>
                </c:pt>
                <c:pt idx="2">
                  <c:v>29TH MAY 2021</c:v>
                </c:pt>
                <c:pt idx="3">
                  <c:v>30TH MAY 2021</c:v>
                </c:pt>
                <c:pt idx="4">
                  <c:v>31ST MAY 2021</c:v>
                </c:pt>
                <c:pt idx="5">
                  <c:v>1ST JUNE 2021</c:v>
                </c:pt>
                <c:pt idx="6">
                  <c:v>2ND JUNE 2021</c:v>
                </c:pt>
              </c:strCache>
            </c:strRef>
          </c:cat>
          <c:val>
            <c:numRef>
              <c:f>'27TH MAY - 2ND JUNE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48</c:v>
                </c:pt>
                <c:pt idx="4">
                  <c:v>438</c:v>
                </c:pt>
                <c:pt idx="5">
                  <c:v>410</c:v>
                </c:pt>
                <c:pt idx="6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C2-4847-8299-2434C4E93482}"/>
            </c:ext>
          </c:extLst>
        </c:ser>
        <c:ser>
          <c:idx val="2"/>
          <c:order val="2"/>
          <c:tx>
            <c:strRef>
              <c:f>'27TH MAY - 2ND JUNE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'27TH MAY - 2ND JUNE 2021'!$R$47:$R$53</c:f>
              <c:strCache>
                <c:ptCount val="7"/>
                <c:pt idx="0">
                  <c:v>27TH MAY 2021</c:v>
                </c:pt>
                <c:pt idx="1">
                  <c:v>28TH MAY 2021</c:v>
                </c:pt>
                <c:pt idx="2">
                  <c:v>29TH MAY 2021</c:v>
                </c:pt>
                <c:pt idx="3">
                  <c:v>30TH MAY 2021</c:v>
                </c:pt>
                <c:pt idx="4">
                  <c:v>31ST MAY 2021</c:v>
                </c:pt>
                <c:pt idx="5">
                  <c:v>1ST JUNE 2021</c:v>
                </c:pt>
                <c:pt idx="6">
                  <c:v>2ND JUNE 2021</c:v>
                </c:pt>
              </c:strCache>
            </c:strRef>
          </c:cat>
          <c:val>
            <c:numRef>
              <c:f>'27TH MAY - 2ND JUNE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47</c:v>
                </c:pt>
                <c:pt idx="3">
                  <c:v>353</c:v>
                </c:pt>
                <c:pt idx="4">
                  <c:v>420</c:v>
                </c:pt>
                <c:pt idx="5">
                  <c:v>305</c:v>
                </c:pt>
                <c:pt idx="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C2-4847-8299-2434C4E93482}"/>
            </c:ext>
          </c:extLst>
        </c:ser>
        <c:ser>
          <c:idx val="3"/>
          <c:order val="3"/>
          <c:tx>
            <c:strRef>
              <c:f>'27TH MAY - 2ND JUNE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'27TH MAY - 2ND JUNE 2021'!$R$47:$R$53</c:f>
              <c:strCache>
                <c:ptCount val="7"/>
                <c:pt idx="0">
                  <c:v>27TH MAY 2021</c:v>
                </c:pt>
                <c:pt idx="1">
                  <c:v>28TH MAY 2021</c:v>
                </c:pt>
                <c:pt idx="2">
                  <c:v>29TH MAY 2021</c:v>
                </c:pt>
                <c:pt idx="3">
                  <c:v>30TH MAY 2021</c:v>
                </c:pt>
                <c:pt idx="4">
                  <c:v>31ST MAY 2021</c:v>
                </c:pt>
                <c:pt idx="5">
                  <c:v>1ST JUNE 2021</c:v>
                </c:pt>
                <c:pt idx="6">
                  <c:v>2ND JUNE 2021</c:v>
                </c:pt>
              </c:strCache>
            </c:strRef>
          </c:cat>
          <c:val>
            <c:numRef>
              <c:f>'27TH MAY - 2ND JUNE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94</c:v>
                </c:pt>
                <c:pt idx="3">
                  <c:v>423</c:v>
                </c:pt>
                <c:pt idx="4">
                  <c:v>514</c:v>
                </c:pt>
                <c:pt idx="5">
                  <c:v>410</c:v>
                </c:pt>
                <c:pt idx="6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C2-4847-8299-2434C4E934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623611424"/>
        <c:axId val="623606432"/>
        <c:axId val="0"/>
      </c:bar3DChart>
      <c:catAx>
        <c:axId val="62361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623606432"/>
        <c:crosses val="autoZero"/>
        <c:auto val="1"/>
        <c:lblAlgn val="ctr"/>
        <c:lblOffset val="100"/>
        <c:noMultiLvlLbl val="0"/>
      </c:catAx>
      <c:valAx>
        <c:axId val="62360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623611424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27TH MAY - 2ND JUNE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'27TH MAY - 2ND JUNE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'27TH MAY - 2ND JUNE 2021'!$B$7:$B$19</c:f>
              <c:strCache>
                <c:ptCount val="13"/>
                <c:pt idx="0">
                  <c:v>BLK GYPSUM</c:v>
                </c:pt>
                <c:pt idx="1">
                  <c:v>BLK CLINKER</c:v>
                </c:pt>
                <c:pt idx="2">
                  <c:v>BLK IRON ORE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COAL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BOAT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'27TH MAY - 2ND JUNE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42280</c:v>
                </c:pt>
                <c:pt idx="2">
                  <c:v>3865</c:v>
                </c:pt>
                <c:pt idx="3">
                  <c:v>8860</c:v>
                </c:pt>
                <c:pt idx="4">
                  <c:v>29637</c:v>
                </c:pt>
                <c:pt idx="5">
                  <c:v>41140</c:v>
                </c:pt>
                <c:pt idx="6">
                  <c:v>20569</c:v>
                </c:pt>
                <c:pt idx="7">
                  <c:v>258</c:v>
                </c:pt>
                <c:pt idx="8">
                  <c:v>94032</c:v>
                </c:pt>
                <c:pt idx="9">
                  <c:v>35</c:v>
                </c:pt>
                <c:pt idx="10">
                  <c:v>434</c:v>
                </c:pt>
                <c:pt idx="11">
                  <c:v>4556</c:v>
                </c:pt>
                <c:pt idx="12">
                  <c:v>47550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5-40C2-900C-7DFFF5CAF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767731472"/>
        <c:axId val="767748112"/>
        <c:axId val="0"/>
      </c:bar3DChart>
      <c:catAx>
        <c:axId val="767731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767748112"/>
        <c:crosses val="autoZero"/>
        <c:auto val="1"/>
        <c:lblAlgn val="ctr"/>
        <c:lblOffset val="100"/>
        <c:noMultiLvlLbl val="0"/>
      </c:catAx>
      <c:valAx>
        <c:axId val="767748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767731472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5-4D30-AF6A-F248965F8444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5-4D30-AF6A-F248965F8444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65-4D30-AF6A-F248965F8444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5-4D30-AF6A-F248965F84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7-4C66-93D6-FD3659F904BF}"/>
            </c:ext>
          </c:extLst>
        </c:ser>
        <c:ser>
          <c:idx val="1"/>
          <c:order val="1"/>
          <c:tx>
            <c:strRef>
              <c:f>'[1]9TH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7-4C66-93D6-FD3659F904BF}"/>
            </c:ext>
          </c:extLst>
        </c:ser>
        <c:ser>
          <c:idx val="2"/>
          <c:order val="2"/>
          <c:tx>
            <c:strRef>
              <c:f>'[1]9TH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07-4C66-93D6-FD3659F904BF}"/>
            </c:ext>
          </c:extLst>
        </c:ser>
        <c:ser>
          <c:idx val="3"/>
          <c:order val="3"/>
          <c:tx>
            <c:strRef>
              <c:f>'[1]9TH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'[1]9TH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07-4C66-93D6-FD3659F904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3-48F7-8352-F7151D0DED1B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3-48F7-8352-F7151D0DED1B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3-48F7-8352-F7151D0DED1B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73-48F7-8352-F7151D0DED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6-41C1-B9FD-A5A1FC98E1C1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6-41C1-B9FD-A5A1FC98E1C1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6-41C1-B9FD-A5A1FC98E1C1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6-41C1-B9FD-A5A1FC98E1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6-45C1-9A61-5A44BBF90E77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E6-45C1-9A61-5A44BBF90E77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E6-45C1-9A61-5A44BBF90E77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E6-45C1-9A61-5A44BBF90E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3RD - 9TH JUNE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  <a:sp3d contourW="12700">
          <a:contourClr>
            <a:schemeClr val="accent1"/>
          </a:contourClr>
        </a:sp3d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'3RD - 9TH JUNE 2021'!$S$46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'3RD - 9TH JUNE 2021'!$R$47:$R$53</c:f>
              <c:strCache>
                <c:ptCount val="7"/>
                <c:pt idx="0">
                  <c:v>3RD JUNE 2021</c:v>
                </c:pt>
                <c:pt idx="1">
                  <c:v>4TH JUNE 2021</c:v>
                </c:pt>
                <c:pt idx="2">
                  <c:v>5TH JUNE 2021</c:v>
                </c:pt>
                <c:pt idx="3">
                  <c:v>6TH JUNE 2021</c:v>
                </c:pt>
                <c:pt idx="4">
                  <c:v>7TH JUNE 2021</c:v>
                </c:pt>
                <c:pt idx="5">
                  <c:v>8TH JUNE 2021</c:v>
                </c:pt>
                <c:pt idx="6">
                  <c:v>9TH JUNE 2021</c:v>
                </c:pt>
              </c:strCache>
            </c:strRef>
          </c:cat>
          <c:val>
            <c:numRef>
              <c:f>'3RD - 9TH JUNE 2021'!$S$47:$S$53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72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7-4FEB-A14B-5B61592781A8}"/>
            </c:ext>
          </c:extLst>
        </c:ser>
        <c:ser>
          <c:idx val="1"/>
          <c:order val="1"/>
          <c:tx>
            <c:strRef>
              <c:f>'3RD - 9TH JUNE 2021'!$T$46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'3RD - 9TH JUNE 2021'!$R$47:$R$53</c:f>
              <c:strCache>
                <c:ptCount val="7"/>
                <c:pt idx="0">
                  <c:v>3RD JUNE 2021</c:v>
                </c:pt>
                <c:pt idx="1">
                  <c:v>4TH JUNE 2021</c:v>
                </c:pt>
                <c:pt idx="2">
                  <c:v>5TH JUNE 2021</c:v>
                </c:pt>
                <c:pt idx="3">
                  <c:v>6TH JUNE 2021</c:v>
                </c:pt>
                <c:pt idx="4">
                  <c:v>7TH JUNE 2021</c:v>
                </c:pt>
                <c:pt idx="5">
                  <c:v>8TH JUNE 2021</c:v>
                </c:pt>
                <c:pt idx="6">
                  <c:v>9TH JUNE 2021</c:v>
                </c:pt>
              </c:strCache>
            </c:strRef>
          </c:cat>
          <c:val>
            <c:numRef>
              <c:f>'3RD - 9TH JUNE 2021'!$T$47:$T$53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24</c:v>
                </c:pt>
                <c:pt idx="3">
                  <c:v>80</c:v>
                </c:pt>
                <c:pt idx="4">
                  <c:v>50</c:v>
                </c:pt>
                <c:pt idx="5">
                  <c:v>72</c:v>
                </c:pt>
                <c:pt idx="6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B7-4FEB-A14B-5B61592781A8}"/>
            </c:ext>
          </c:extLst>
        </c:ser>
        <c:ser>
          <c:idx val="2"/>
          <c:order val="2"/>
          <c:tx>
            <c:strRef>
              <c:f>'3RD - 9TH JUNE 2021'!$U$46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'3RD - 9TH JUNE 2021'!$R$47:$R$53</c:f>
              <c:strCache>
                <c:ptCount val="7"/>
                <c:pt idx="0">
                  <c:v>3RD JUNE 2021</c:v>
                </c:pt>
                <c:pt idx="1">
                  <c:v>4TH JUNE 2021</c:v>
                </c:pt>
                <c:pt idx="2">
                  <c:v>5TH JUNE 2021</c:v>
                </c:pt>
                <c:pt idx="3">
                  <c:v>6TH JUNE 2021</c:v>
                </c:pt>
                <c:pt idx="4">
                  <c:v>7TH JUNE 2021</c:v>
                </c:pt>
                <c:pt idx="5">
                  <c:v>8TH JUNE 2021</c:v>
                </c:pt>
                <c:pt idx="6">
                  <c:v>9TH JUNE 2021</c:v>
                </c:pt>
              </c:strCache>
            </c:strRef>
          </c:cat>
          <c:val>
            <c:numRef>
              <c:f>'3RD - 9TH JUNE 2021'!$U$47:$U$53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63</c:v>
                </c:pt>
                <c:pt idx="3">
                  <c:v>59</c:v>
                </c:pt>
                <c:pt idx="4">
                  <c:v>50</c:v>
                </c:pt>
                <c:pt idx="5">
                  <c:v>67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B7-4FEB-A14B-5B61592781A8}"/>
            </c:ext>
          </c:extLst>
        </c:ser>
        <c:ser>
          <c:idx val="3"/>
          <c:order val="3"/>
          <c:tx>
            <c:strRef>
              <c:f>'3RD - 9TH JUNE 2021'!$V$46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'3RD - 9TH JUNE 2021'!$R$47:$R$53</c:f>
              <c:strCache>
                <c:ptCount val="7"/>
                <c:pt idx="0">
                  <c:v>3RD JUNE 2021</c:v>
                </c:pt>
                <c:pt idx="1">
                  <c:v>4TH JUNE 2021</c:v>
                </c:pt>
                <c:pt idx="2">
                  <c:v>5TH JUNE 2021</c:v>
                </c:pt>
                <c:pt idx="3">
                  <c:v>6TH JUNE 2021</c:v>
                </c:pt>
                <c:pt idx="4">
                  <c:v>7TH JUNE 2021</c:v>
                </c:pt>
                <c:pt idx="5">
                  <c:v>8TH JUNE 2021</c:v>
                </c:pt>
                <c:pt idx="6">
                  <c:v>9TH JUNE 2021</c:v>
                </c:pt>
              </c:strCache>
            </c:strRef>
          </c:cat>
          <c:val>
            <c:numRef>
              <c:f>'3RD - 9TH JUNE 2021'!$V$47:$V$53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96</c:v>
                </c:pt>
                <c:pt idx="3">
                  <c:v>80</c:v>
                </c:pt>
                <c:pt idx="4">
                  <c:v>50</c:v>
                </c:pt>
                <c:pt idx="5">
                  <c:v>84</c:v>
                </c:pt>
                <c:pt idx="6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B7-4FEB-A14B-5B61592781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719437935"/>
        <c:axId val="719431695"/>
        <c:axId val="0"/>
      </c:bar3DChart>
      <c:catAx>
        <c:axId val="71943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719431695"/>
        <c:crosses val="autoZero"/>
        <c:auto val="1"/>
        <c:lblAlgn val="ctr"/>
        <c:lblOffset val="100"/>
        <c:noMultiLvlLbl val="0"/>
      </c:catAx>
      <c:valAx>
        <c:axId val="71943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719437935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COMMODITIES AS FROM 3RD - 9TH JUNE 2021</a:t>
            </a:r>
            <a:endParaRPr lang="en-US"/>
          </a:p>
        </c:rich>
      </c:tx>
      <c:layout>
        <c:manualLayout>
          <c:xMode val="edge"/>
          <c:yMode val="edge"/>
          <c:x val="0.13115266841644793"/>
          <c:y val="2.3148148148148147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  <a:sp3d contourW="12700">
          <a:contourClr>
            <a:schemeClr val="accent5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  <a:sp3d contourW="12700">
          <a:contourClr>
            <a:schemeClr val="accent5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'3RD - 9TH JUNE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'3RD - 9TH JUNE 2021'!$B$7:$B$19</c:f>
              <c:strCache>
                <c:ptCount val="13"/>
                <c:pt idx="0">
                  <c:v>BLK GYPSUM</c:v>
                </c:pt>
                <c:pt idx="1">
                  <c:v>BLK CLINKER</c:v>
                </c:pt>
                <c:pt idx="2">
                  <c:v>BLK SORGHUM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COAL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'3RD - 9TH JUNE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23880</c:v>
                </c:pt>
                <c:pt idx="2">
                  <c:v>5230</c:v>
                </c:pt>
                <c:pt idx="3">
                  <c:v>0</c:v>
                </c:pt>
                <c:pt idx="4">
                  <c:v>931</c:v>
                </c:pt>
                <c:pt idx="5">
                  <c:v>83465</c:v>
                </c:pt>
                <c:pt idx="6">
                  <c:v>6525</c:v>
                </c:pt>
                <c:pt idx="7">
                  <c:v>0</c:v>
                </c:pt>
                <c:pt idx="8">
                  <c:v>80622</c:v>
                </c:pt>
                <c:pt idx="9">
                  <c:v>345</c:v>
                </c:pt>
                <c:pt idx="10">
                  <c:v>1238</c:v>
                </c:pt>
                <c:pt idx="11">
                  <c:v>3267</c:v>
                </c:pt>
                <c:pt idx="12">
                  <c:v>38646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3-42D7-B4FD-79F8575EAF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641506223"/>
        <c:axId val="641528687"/>
        <c:axId val="0"/>
      </c:bar3DChart>
      <c:catAx>
        <c:axId val="641506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641528687"/>
        <c:crosses val="autoZero"/>
        <c:auto val="1"/>
        <c:lblAlgn val="ctr"/>
        <c:lblOffset val="100"/>
        <c:noMultiLvlLbl val="0"/>
      </c:catAx>
      <c:valAx>
        <c:axId val="641528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641506223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A-4FFE-B900-9CAF3548F5C7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A-4FFE-B900-9CAF3548F5C7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A-4FFE-B900-9CAF3548F5C7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0A-4FFE-B900-9CAF3548F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4-4E0D-9BB8-A83DD656F245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4-4E0D-9BB8-A83DD656F245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4-4E0D-9BB8-A83DD656F245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B4-4E0D-9BB8-A83DD656F2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5-4D84-94BF-5537DE4F0C2F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5-4D84-94BF-5537DE4F0C2F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65-4D84-94BF-5537DE4F0C2F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65-4D84-94BF-5537DE4F0C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PERFORMANCE FOR CONTAINERS AS FROM 9TH - 15TH APRIL 2020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14939566028379E-2"/>
          <c:y val="0.2310383395965934"/>
          <c:w val="0.85234299777997657"/>
          <c:h val="0.550783810130509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'[3]9TH - 15TH APIL 2020'!$S$46</c:f>
              <c:strCache>
                <c:ptCount val="1"/>
                <c:pt idx="0">
                  <c:v>D-TEUS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2020'!$S$47:$S$53</c:f>
              <c:numCache>
                <c:formatCode>General</c:formatCode>
                <c:ptCount val="7"/>
                <c:pt idx="0">
                  <c:v>0</c:v>
                </c:pt>
                <c:pt idx="1">
                  <c:v>99</c:v>
                </c:pt>
                <c:pt idx="2">
                  <c:v>512</c:v>
                </c:pt>
                <c:pt idx="3">
                  <c:v>287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5-4C44-907A-01D0DC6CAB81}"/>
            </c:ext>
          </c:extLst>
        </c:ser>
        <c:ser>
          <c:idx val="1"/>
          <c:order val="1"/>
          <c:tx>
            <c:strRef>
              <c:f>'[3]9TH - 15TH APIL 2020'!$T$46</c:f>
              <c:strCache>
                <c:ptCount val="1"/>
                <c:pt idx="0">
                  <c:v>L-TEUS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2020'!$T$47:$T$53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5-4C44-907A-01D0DC6CAB81}"/>
            </c:ext>
          </c:extLst>
        </c:ser>
        <c:ser>
          <c:idx val="2"/>
          <c:order val="2"/>
          <c:tx>
            <c:strRef>
              <c:f>'[3]9TH - 15TH APIL 2020'!$U$46</c:f>
              <c:strCache>
                <c:ptCount val="1"/>
                <c:pt idx="0">
                  <c:v>T-UNITS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2020'!$U$47:$U$53</c:f>
              <c:numCache>
                <c:formatCode>General</c:formatCode>
                <c:ptCount val="7"/>
                <c:pt idx="0">
                  <c:v>7</c:v>
                </c:pt>
                <c:pt idx="1">
                  <c:v>68</c:v>
                </c:pt>
                <c:pt idx="2">
                  <c:v>338</c:v>
                </c:pt>
                <c:pt idx="3">
                  <c:v>308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F5-4C44-907A-01D0DC6CAB81}"/>
            </c:ext>
          </c:extLst>
        </c:ser>
        <c:ser>
          <c:idx val="3"/>
          <c:order val="3"/>
          <c:tx>
            <c:strRef>
              <c:f>'[3]9TH - 15TH APIL 2020'!$V$46</c:f>
              <c:strCache>
                <c:ptCount val="1"/>
                <c:pt idx="0">
                  <c:v>T-TEUS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'[3]9TH - 15TH APIL 2020'!$R$47:$R$53</c:f>
              <c:strCache>
                <c:ptCount val="7"/>
                <c:pt idx="0">
                  <c:v>9TH APRIL 2020</c:v>
                </c:pt>
                <c:pt idx="1">
                  <c:v>10TH APRIL 2020</c:v>
                </c:pt>
                <c:pt idx="2">
                  <c:v>11TH APRIL 2020</c:v>
                </c:pt>
                <c:pt idx="3">
                  <c:v>12TH APRIL 2020</c:v>
                </c:pt>
                <c:pt idx="4">
                  <c:v>13TH APRIL 2020</c:v>
                </c:pt>
                <c:pt idx="5">
                  <c:v>14TH APRIL 2020</c:v>
                </c:pt>
                <c:pt idx="6">
                  <c:v>15TH APRIL 2020</c:v>
                </c:pt>
              </c:strCache>
            </c:strRef>
          </c:cat>
          <c:val>
            <c:numRef>
              <c:f>'[3]9TH - 15TH APIL 2020'!$V$47:$V$53</c:f>
              <c:numCache>
                <c:formatCode>General</c:formatCode>
                <c:ptCount val="7"/>
                <c:pt idx="0">
                  <c:v>11</c:v>
                </c:pt>
                <c:pt idx="1">
                  <c:v>99</c:v>
                </c:pt>
                <c:pt idx="2">
                  <c:v>512</c:v>
                </c:pt>
                <c:pt idx="3">
                  <c:v>444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F5-4C44-907A-01D0DC6CAB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28836256"/>
        <c:axId val="2038678672"/>
        <c:axId val="0"/>
      </c:bar3DChart>
      <c:catAx>
        <c:axId val="20288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38678672"/>
        <c:crosses val="autoZero"/>
        <c:auto val="1"/>
        <c:lblAlgn val="ctr"/>
        <c:lblOffset val="100"/>
        <c:noMultiLvlLbl val="0"/>
      </c:catAx>
      <c:valAx>
        <c:axId val="20386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28836256"/>
        <c:crosses val="autoZero"/>
        <c:crossBetween val="between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110000"/>
            <a:satMod val="105000"/>
            <a:tint val="67000"/>
          </a:schemeClr>
        </a:gs>
        <a:gs pos="50000">
          <a:schemeClr val="accent1">
            <a:lumMod val="105000"/>
            <a:satMod val="103000"/>
            <a:tint val="73000"/>
          </a:schemeClr>
        </a:gs>
        <a:gs pos="100000">
          <a:schemeClr val="accent1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CCO WEEKLY PERFORMACE FOR COMMODITIES AS FROM 10TH - 16TH JUNE 2021</a:t>
            </a:r>
            <a:endParaRPr 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sideWall>
    <c:backWall>
      <c:thickness val="0"/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  <a:sp3d contourW="12700">
          <a:contourClr>
            <a:schemeClr val="accent2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'10TH - 16TH JUNE 2021'!$C$6</c:f>
              <c:strCache>
                <c:ptCount val="1"/>
                <c:pt idx="0">
                  <c:v>TOTAL TONS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K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'10TH - 16TH JUNE 2021'!$B$7:$B$19</c:f>
              <c:strCache>
                <c:ptCount val="13"/>
                <c:pt idx="0">
                  <c:v>BLK GYPSUM</c:v>
                </c:pt>
                <c:pt idx="1">
                  <c:v>BLK CLINKER</c:v>
                </c:pt>
                <c:pt idx="2">
                  <c:v>BLK COAL</c:v>
                </c:pt>
                <c:pt idx="3">
                  <c:v>BLK ILLUMINITE</c:v>
                </c:pt>
                <c:pt idx="4">
                  <c:v>BLK FERT.</c:v>
                </c:pt>
                <c:pt idx="5">
                  <c:v>BLK RUTILE</c:v>
                </c:pt>
                <c:pt idx="6">
                  <c:v>CNERS</c:v>
                </c:pt>
                <c:pt idx="7">
                  <c:v>PROJECT CARGO</c:v>
                </c:pt>
                <c:pt idx="8">
                  <c:v>BLK WHEAT</c:v>
                </c:pt>
                <c:pt idx="9">
                  <c:v>RELIEF</c:v>
                </c:pt>
                <c:pt idx="10">
                  <c:v>GEN CARGO &amp; OTHERS</c:v>
                </c:pt>
                <c:pt idx="11">
                  <c:v>MOTOR VEHICLES</c:v>
                </c:pt>
                <c:pt idx="12">
                  <c:v>STEEL</c:v>
                </c:pt>
              </c:strCache>
            </c:strRef>
          </c:cat>
          <c:val>
            <c:numRef>
              <c:f>'10TH - 16TH JUNE 2021'!$C$7:$C$19</c:f>
              <c:numCache>
                <c:formatCode>#,##0</c:formatCode>
                <c:ptCount val="13"/>
                <c:pt idx="0">
                  <c:v>0</c:v>
                </c:pt>
                <c:pt idx="1">
                  <c:v>66080</c:v>
                </c:pt>
                <c:pt idx="2">
                  <c:v>31865</c:v>
                </c:pt>
                <c:pt idx="3">
                  <c:v>37501</c:v>
                </c:pt>
                <c:pt idx="4">
                  <c:v>9963</c:v>
                </c:pt>
                <c:pt idx="5">
                  <c:v>0</c:v>
                </c:pt>
                <c:pt idx="6">
                  <c:v>14620</c:v>
                </c:pt>
                <c:pt idx="7">
                  <c:v>0</c:v>
                </c:pt>
                <c:pt idx="8">
                  <c:v>76337</c:v>
                </c:pt>
                <c:pt idx="9">
                  <c:v>3345</c:v>
                </c:pt>
                <c:pt idx="10">
                  <c:v>13146</c:v>
                </c:pt>
                <c:pt idx="11">
                  <c:v>6072</c:v>
                </c:pt>
                <c:pt idx="12">
                  <c:v>23012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2-41A5-B698-88B03DB222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67892719"/>
        <c:axId val="1367895215"/>
        <c:axId val="0"/>
      </c:bar3DChart>
      <c:catAx>
        <c:axId val="1367892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67895215"/>
        <c:crosses val="autoZero"/>
        <c:auto val="1"/>
        <c:lblAlgn val="ctr"/>
        <c:lblOffset val="100"/>
        <c:noMultiLvlLbl val="0"/>
      </c:catAx>
      <c:valAx>
        <c:axId val="1367895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367892719"/>
        <c:crosses val="autoZero"/>
        <c:crossBetween val="between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4" Type="http://schemas.openxmlformats.org/officeDocument/2006/relationships/chart" Target="../charts/chart60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4" Type="http://schemas.openxmlformats.org/officeDocument/2006/relationships/chart" Target="../charts/chart7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9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Relationship Id="rId6" Type="http://schemas.openxmlformats.org/officeDocument/2006/relationships/chart" Target="../charts/chart82.xml"/><Relationship Id="rId5" Type="http://schemas.openxmlformats.org/officeDocument/2006/relationships/chart" Target="../charts/chart81.xml"/><Relationship Id="rId4" Type="http://schemas.openxmlformats.org/officeDocument/2006/relationships/chart" Target="../charts/chart8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5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4" Type="http://schemas.openxmlformats.org/officeDocument/2006/relationships/chart" Target="../charts/chart86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1.xml"/><Relationship Id="rId2" Type="http://schemas.openxmlformats.org/officeDocument/2006/relationships/chart" Target="../charts/chart90.xml"/><Relationship Id="rId1" Type="http://schemas.openxmlformats.org/officeDocument/2006/relationships/chart" Target="../charts/chart89.xml"/><Relationship Id="rId6" Type="http://schemas.openxmlformats.org/officeDocument/2006/relationships/chart" Target="../charts/chart94.xml"/><Relationship Id="rId5" Type="http://schemas.openxmlformats.org/officeDocument/2006/relationships/chart" Target="../charts/chart93.xml"/><Relationship Id="rId4" Type="http://schemas.openxmlformats.org/officeDocument/2006/relationships/chart" Target="../charts/chart9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7.xml"/><Relationship Id="rId2" Type="http://schemas.openxmlformats.org/officeDocument/2006/relationships/chart" Target="../charts/chart96.xml"/><Relationship Id="rId1" Type="http://schemas.openxmlformats.org/officeDocument/2006/relationships/chart" Target="../charts/chart95.xml"/><Relationship Id="rId6" Type="http://schemas.openxmlformats.org/officeDocument/2006/relationships/chart" Target="../charts/chart100.xml"/><Relationship Id="rId5" Type="http://schemas.openxmlformats.org/officeDocument/2006/relationships/chart" Target="../charts/chart99.xml"/><Relationship Id="rId4" Type="http://schemas.openxmlformats.org/officeDocument/2006/relationships/chart" Target="../charts/chart98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chart" Target="../charts/chart106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9.xml"/><Relationship Id="rId2" Type="http://schemas.openxmlformats.org/officeDocument/2006/relationships/chart" Target="../charts/chart108.xml"/><Relationship Id="rId1" Type="http://schemas.openxmlformats.org/officeDocument/2006/relationships/chart" Target="../charts/chart107.xml"/><Relationship Id="rId6" Type="http://schemas.openxmlformats.org/officeDocument/2006/relationships/chart" Target="../charts/chart112.xml"/><Relationship Id="rId5" Type="http://schemas.openxmlformats.org/officeDocument/2006/relationships/chart" Target="../charts/chart111.xml"/><Relationship Id="rId4" Type="http://schemas.openxmlformats.org/officeDocument/2006/relationships/chart" Target="../charts/chart11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5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5" Type="http://schemas.openxmlformats.org/officeDocument/2006/relationships/chart" Target="../charts/chart117.xml"/><Relationship Id="rId4" Type="http://schemas.openxmlformats.org/officeDocument/2006/relationships/chart" Target="../charts/chart11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1.xml"/><Relationship Id="rId2" Type="http://schemas.openxmlformats.org/officeDocument/2006/relationships/chart" Target="../charts/chart120.xml"/><Relationship Id="rId1" Type="http://schemas.openxmlformats.org/officeDocument/2006/relationships/chart" Target="../charts/chart119.xml"/><Relationship Id="rId6" Type="http://schemas.openxmlformats.org/officeDocument/2006/relationships/chart" Target="../charts/chart124.xml"/><Relationship Id="rId5" Type="http://schemas.openxmlformats.org/officeDocument/2006/relationships/chart" Target="../charts/chart123.xml"/><Relationship Id="rId4" Type="http://schemas.openxmlformats.org/officeDocument/2006/relationships/chart" Target="../charts/chart12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7.xml"/><Relationship Id="rId2" Type="http://schemas.openxmlformats.org/officeDocument/2006/relationships/chart" Target="../charts/chart126.xml"/><Relationship Id="rId1" Type="http://schemas.openxmlformats.org/officeDocument/2006/relationships/chart" Target="../charts/chart125.xml"/><Relationship Id="rId6" Type="http://schemas.openxmlformats.org/officeDocument/2006/relationships/chart" Target="../charts/chart130.xml"/><Relationship Id="rId5" Type="http://schemas.openxmlformats.org/officeDocument/2006/relationships/chart" Target="../charts/chart129.xml"/><Relationship Id="rId4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3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chart" Target="../charts/chart136.xml"/><Relationship Id="rId5" Type="http://schemas.openxmlformats.org/officeDocument/2006/relationships/chart" Target="../charts/chart135.xml"/><Relationship Id="rId4" Type="http://schemas.openxmlformats.org/officeDocument/2006/relationships/chart" Target="../charts/chart13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9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Relationship Id="rId6" Type="http://schemas.openxmlformats.org/officeDocument/2006/relationships/chart" Target="../charts/chart142.xml"/><Relationship Id="rId5" Type="http://schemas.openxmlformats.org/officeDocument/2006/relationships/chart" Target="../charts/chart141.xml"/><Relationship Id="rId4" Type="http://schemas.openxmlformats.org/officeDocument/2006/relationships/chart" Target="../charts/chart14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5.xml"/><Relationship Id="rId2" Type="http://schemas.openxmlformats.org/officeDocument/2006/relationships/chart" Target="../charts/chart144.xml"/><Relationship Id="rId1" Type="http://schemas.openxmlformats.org/officeDocument/2006/relationships/chart" Target="../charts/chart143.xml"/><Relationship Id="rId6" Type="http://schemas.openxmlformats.org/officeDocument/2006/relationships/chart" Target="../charts/chart148.xml"/><Relationship Id="rId5" Type="http://schemas.openxmlformats.org/officeDocument/2006/relationships/chart" Target="../charts/chart147.xml"/><Relationship Id="rId4" Type="http://schemas.openxmlformats.org/officeDocument/2006/relationships/chart" Target="../charts/chart14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2401" name="Object 1" hidden="1">
              <a:extLst>
                <a:ext uri="{63B3BB69-23CF-44E3-9099-C40C66FF867C}">
                  <a14:compatExt spid="_x0000_s102401"/>
                </a:ext>
                <a:ext uri="{FF2B5EF4-FFF2-40B4-BE49-F238E27FC236}">
                  <a16:creationId xmlns:a16="http://schemas.microsoft.com/office/drawing/2014/main" id="{00000000-0008-0000-0000-000001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2402" name="Object 2" hidden="1">
              <a:extLst>
                <a:ext uri="{63B3BB69-23CF-44E3-9099-C40C66FF867C}">
                  <a14:compatExt spid="_x0000_s102402"/>
                </a:ext>
                <a:ext uri="{FF2B5EF4-FFF2-40B4-BE49-F238E27FC236}">
                  <a16:creationId xmlns:a16="http://schemas.microsoft.com/office/drawing/2014/main" id="{00000000-0008-0000-0000-00000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22</xdr:row>
      <xdr:rowOff>0</xdr:rowOff>
    </xdr:from>
    <xdr:to>
      <xdr:col>15</xdr:col>
      <xdr:colOff>9525</xdr:colOff>
      <xdr:row>41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590551</xdr:colOff>
      <xdr:row>54</xdr:row>
      <xdr:rowOff>180974</xdr:rowOff>
    </xdr:from>
    <xdr:to>
      <xdr:col>14</xdr:col>
      <xdr:colOff>800100</xdr:colOff>
      <xdr:row>78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1617" name="Object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9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1618" name="Object 2" hidden="1">
              <a:extLst>
                <a:ext uri="{63B3BB69-23CF-44E3-9099-C40C66FF867C}">
                  <a14:compatExt spid="_x0000_s111618"/>
                </a:ext>
                <a:ext uri="{FF2B5EF4-FFF2-40B4-BE49-F238E27FC236}">
                  <a16:creationId xmlns:a16="http://schemas.microsoft.com/office/drawing/2014/main" id="{00000000-0008-0000-0900-00000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55</xdr:row>
      <xdr:rowOff>47624</xdr:rowOff>
    </xdr:from>
    <xdr:to>
      <xdr:col>14</xdr:col>
      <xdr:colOff>828674</xdr:colOff>
      <xdr:row>75</xdr:row>
      <xdr:rowOff>209549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21</xdr:row>
      <xdr:rowOff>219074</xdr:rowOff>
    </xdr:from>
    <xdr:to>
      <xdr:col>14</xdr:col>
      <xdr:colOff>828674</xdr:colOff>
      <xdr:row>40</xdr:row>
      <xdr:rowOff>209549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2641" name="Object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A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2642" name="Object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A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55</xdr:row>
      <xdr:rowOff>9524</xdr:rowOff>
    </xdr:from>
    <xdr:to>
      <xdr:col>15</xdr:col>
      <xdr:colOff>9525</xdr:colOff>
      <xdr:row>75</xdr:row>
      <xdr:rowOff>209549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21</xdr:row>
      <xdr:rowOff>219074</xdr:rowOff>
    </xdr:from>
    <xdr:to>
      <xdr:col>15</xdr:col>
      <xdr:colOff>9524</xdr:colOff>
      <xdr:row>40</xdr:row>
      <xdr:rowOff>209549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3665" name="Object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B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3666" name="Object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B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55</xdr:row>
      <xdr:rowOff>0</xdr:rowOff>
    </xdr:from>
    <xdr:to>
      <xdr:col>15</xdr:col>
      <xdr:colOff>9524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22</xdr:row>
      <xdr:rowOff>9524</xdr:rowOff>
    </xdr:from>
    <xdr:to>
      <xdr:col>15</xdr:col>
      <xdr:colOff>9525</xdr:colOff>
      <xdr:row>40</xdr:row>
      <xdr:rowOff>219074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4689" name="Object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C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4690" name="Object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C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54</xdr:row>
      <xdr:rowOff>209549</xdr:rowOff>
    </xdr:from>
    <xdr:to>
      <xdr:col>14</xdr:col>
      <xdr:colOff>828674</xdr:colOff>
      <xdr:row>75</xdr:row>
      <xdr:rowOff>200024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22</xdr:row>
      <xdr:rowOff>9524</xdr:rowOff>
    </xdr:from>
    <xdr:to>
      <xdr:col>15</xdr:col>
      <xdr:colOff>0</xdr:colOff>
      <xdr:row>40</xdr:row>
      <xdr:rowOff>219074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5713" name="Object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0D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5714" name="Object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0D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600076</xdr:colOff>
      <xdr:row>54</xdr:row>
      <xdr:rowOff>209549</xdr:rowOff>
    </xdr:from>
    <xdr:to>
      <xdr:col>15</xdr:col>
      <xdr:colOff>19050</xdr:colOff>
      <xdr:row>76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21</xdr:row>
      <xdr:rowOff>209550</xdr:rowOff>
    </xdr:from>
    <xdr:to>
      <xdr:col>14</xdr:col>
      <xdr:colOff>819149</xdr:colOff>
      <xdr:row>40</xdr:row>
      <xdr:rowOff>209550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6737" name="Object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0E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6738" name="Object 2" hidden="1">
              <a:extLst>
                <a:ext uri="{63B3BB69-23CF-44E3-9099-C40C66FF867C}">
                  <a14:compatExt spid="_x0000_s116738"/>
                </a:ext>
                <a:ext uri="{FF2B5EF4-FFF2-40B4-BE49-F238E27FC236}">
                  <a16:creationId xmlns:a16="http://schemas.microsoft.com/office/drawing/2014/main" id="{00000000-0008-0000-0E00-00000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21</xdr:row>
      <xdr:rowOff>219074</xdr:rowOff>
    </xdr:from>
    <xdr:to>
      <xdr:col>15</xdr:col>
      <xdr:colOff>19050</xdr:colOff>
      <xdr:row>41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55</xdr:row>
      <xdr:rowOff>0</xdr:rowOff>
    </xdr:from>
    <xdr:to>
      <xdr:col>15</xdr:col>
      <xdr:colOff>0</xdr:colOff>
      <xdr:row>77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7761" name="Object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0F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7762" name="Object 2" hidden="1">
              <a:extLst>
                <a:ext uri="{63B3BB69-23CF-44E3-9099-C40C66FF867C}">
                  <a14:compatExt spid="_x0000_s117762"/>
                </a:ext>
                <a:ext uri="{FF2B5EF4-FFF2-40B4-BE49-F238E27FC236}">
                  <a16:creationId xmlns:a16="http://schemas.microsoft.com/office/drawing/2014/main" id="{00000000-0008-0000-0F00-00000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21</xdr:row>
      <xdr:rowOff>219074</xdr:rowOff>
    </xdr:from>
    <xdr:to>
      <xdr:col>15</xdr:col>
      <xdr:colOff>19050</xdr:colOff>
      <xdr:row>41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55</xdr:row>
      <xdr:rowOff>0</xdr:rowOff>
    </xdr:from>
    <xdr:to>
      <xdr:col>15</xdr:col>
      <xdr:colOff>0</xdr:colOff>
      <xdr:row>77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8785" name="Object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10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8786" name="Object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10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21</xdr:row>
      <xdr:rowOff>219074</xdr:rowOff>
    </xdr:from>
    <xdr:to>
      <xdr:col>14</xdr:col>
      <xdr:colOff>819150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54</xdr:row>
      <xdr:rowOff>209549</xdr:rowOff>
    </xdr:from>
    <xdr:to>
      <xdr:col>15</xdr:col>
      <xdr:colOff>9525</xdr:colOff>
      <xdr:row>76</xdr:row>
      <xdr:rowOff>9524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9809" name="Object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11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9810" name="Object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11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530225</xdr:colOff>
      <xdr:row>21</xdr:row>
      <xdr:rowOff>161924</xdr:rowOff>
    </xdr:from>
    <xdr:to>
      <xdr:col>14</xdr:col>
      <xdr:colOff>698500</xdr:colOff>
      <xdr:row>40</xdr:row>
      <xdr:rowOff>168274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54</xdr:row>
      <xdr:rowOff>209549</xdr:rowOff>
    </xdr:from>
    <xdr:to>
      <xdr:col>15</xdr:col>
      <xdr:colOff>9525</xdr:colOff>
      <xdr:row>76</xdr:row>
      <xdr:rowOff>9524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9811" name="Object 3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:a16="http://schemas.microsoft.com/office/drawing/2014/main" id="{00000000-0008-0000-1100-00000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9812" name="Object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11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530225</xdr:colOff>
      <xdr:row>21</xdr:row>
      <xdr:rowOff>161924</xdr:rowOff>
    </xdr:from>
    <xdr:to>
      <xdr:col>14</xdr:col>
      <xdr:colOff>698500</xdr:colOff>
      <xdr:row>40</xdr:row>
      <xdr:rowOff>168274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54</xdr:row>
      <xdr:rowOff>209549</xdr:rowOff>
    </xdr:from>
    <xdr:to>
      <xdr:col>15</xdr:col>
      <xdr:colOff>9525</xdr:colOff>
      <xdr:row>76</xdr:row>
      <xdr:rowOff>9524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0833" name="Object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12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0834" name="Object 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12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0835" name="Object 3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:a16="http://schemas.microsoft.com/office/drawing/2014/main" id="{00000000-0008-0000-12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0836" name="Object 4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:a16="http://schemas.microsoft.com/office/drawing/2014/main" id="{00000000-0008-0000-12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609599</xdr:colOff>
      <xdr:row>54</xdr:row>
      <xdr:rowOff>190500</xdr:rowOff>
    </xdr:from>
    <xdr:to>
      <xdr:col>14</xdr:col>
      <xdr:colOff>819149</xdr:colOff>
      <xdr:row>76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21</xdr:row>
      <xdr:rowOff>200024</xdr:rowOff>
    </xdr:from>
    <xdr:to>
      <xdr:col>14</xdr:col>
      <xdr:colOff>819150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3425" name="Object 1" hidden="1">
              <a:extLst>
                <a:ext uri="{63B3BB69-23CF-44E3-9099-C40C66FF867C}">
                  <a14:compatExt spid="_x0000_s103425"/>
                </a:ext>
                <a:ext uri="{FF2B5EF4-FFF2-40B4-BE49-F238E27FC236}">
                  <a16:creationId xmlns:a16="http://schemas.microsoft.com/office/drawing/2014/main" id="{00000000-0008-0000-0100-000001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3426" name="Object 2" hidden="1">
              <a:extLst>
                <a:ext uri="{63B3BB69-23CF-44E3-9099-C40C66FF867C}">
                  <a14:compatExt spid="_x0000_s103426"/>
                </a:ext>
                <a:ext uri="{FF2B5EF4-FFF2-40B4-BE49-F238E27FC236}">
                  <a16:creationId xmlns:a16="http://schemas.microsoft.com/office/drawing/2014/main" id="{00000000-0008-0000-0100-000002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21</xdr:row>
      <xdr:rowOff>200025</xdr:rowOff>
    </xdr:from>
    <xdr:to>
      <xdr:col>15</xdr:col>
      <xdr:colOff>19049</xdr:colOff>
      <xdr:row>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38099</xdr:colOff>
      <xdr:row>54</xdr:row>
      <xdr:rowOff>195262</xdr:rowOff>
    </xdr:from>
    <xdr:to>
      <xdr:col>15</xdr:col>
      <xdr:colOff>28574</xdr:colOff>
      <xdr:row>76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1857" name="Object 1" hidden="1">
              <a:extLst>
                <a:ext uri="{63B3BB69-23CF-44E3-9099-C40C66FF867C}">
                  <a14:compatExt spid="_x0000_s121857"/>
                </a:ext>
                <a:ext uri="{FF2B5EF4-FFF2-40B4-BE49-F238E27FC236}">
                  <a16:creationId xmlns:a16="http://schemas.microsoft.com/office/drawing/2014/main" id="{00000000-0008-0000-1300-000001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1858" name="Object 2" hidden="1">
              <a:extLst>
                <a:ext uri="{63B3BB69-23CF-44E3-9099-C40C66FF867C}">
                  <a14:compatExt spid="_x0000_s121858"/>
                </a:ext>
                <a:ext uri="{FF2B5EF4-FFF2-40B4-BE49-F238E27FC236}">
                  <a16:creationId xmlns:a16="http://schemas.microsoft.com/office/drawing/2014/main" id="{00000000-0008-0000-1300-000002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1859" name="Object 3" hidden="1">
              <a:extLst>
                <a:ext uri="{63B3BB69-23CF-44E3-9099-C40C66FF867C}">
                  <a14:compatExt spid="_x0000_s121859"/>
                </a:ext>
                <a:ext uri="{FF2B5EF4-FFF2-40B4-BE49-F238E27FC236}">
                  <a16:creationId xmlns:a16="http://schemas.microsoft.com/office/drawing/2014/main" id="{00000000-0008-0000-1300-000003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1860" name="Object 4" hidden="1">
              <a:extLst>
                <a:ext uri="{63B3BB69-23CF-44E3-9099-C40C66FF867C}">
                  <a14:compatExt spid="_x0000_s121860"/>
                </a:ext>
                <a:ext uri="{FF2B5EF4-FFF2-40B4-BE49-F238E27FC236}">
                  <a16:creationId xmlns:a16="http://schemas.microsoft.com/office/drawing/2014/main" id="{00000000-0008-0000-1300-000004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55</xdr:row>
      <xdr:rowOff>0</xdr:rowOff>
    </xdr:from>
    <xdr:to>
      <xdr:col>15</xdr:col>
      <xdr:colOff>9525</xdr:colOff>
      <xdr:row>76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22</xdr:row>
      <xdr:rowOff>9525</xdr:rowOff>
    </xdr:from>
    <xdr:to>
      <xdr:col>15</xdr:col>
      <xdr:colOff>9525</xdr:colOff>
      <xdr:row>40</xdr:row>
      <xdr:rowOff>209550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2881" name="Object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14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2882" name="Object 2" hidden="1">
              <a:extLst>
                <a:ext uri="{63B3BB69-23CF-44E3-9099-C40C66FF867C}">
                  <a14:compatExt spid="_x0000_s122882"/>
                </a:ext>
                <a:ext uri="{FF2B5EF4-FFF2-40B4-BE49-F238E27FC236}">
                  <a16:creationId xmlns:a16="http://schemas.microsoft.com/office/drawing/2014/main" id="{00000000-0008-0000-1400-000002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2883" name="Object 3" hidden="1">
              <a:extLst>
                <a:ext uri="{63B3BB69-23CF-44E3-9099-C40C66FF867C}">
                  <a14:compatExt spid="_x0000_s122883"/>
                </a:ext>
                <a:ext uri="{FF2B5EF4-FFF2-40B4-BE49-F238E27FC236}">
                  <a16:creationId xmlns:a16="http://schemas.microsoft.com/office/drawing/2014/main" id="{00000000-0008-0000-1400-000003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2884" name="Object 4" hidden="1">
              <a:extLst>
                <a:ext uri="{63B3BB69-23CF-44E3-9099-C40C66FF867C}">
                  <a14:compatExt spid="_x0000_s122884"/>
                </a:ext>
                <a:ext uri="{FF2B5EF4-FFF2-40B4-BE49-F238E27FC236}">
                  <a16:creationId xmlns:a16="http://schemas.microsoft.com/office/drawing/2014/main" id="{00000000-0008-0000-1400-000004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54</xdr:row>
      <xdr:rowOff>200025</xdr:rowOff>
    </xdr:from>
    <xdr:to>
      <xdr:col>15</xdr:col>
      <xdr:colOff>9525</xdr:colOff>
      <xdr:row>75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21</xdr:row>
      <xdr:rowOff>209550</xdr:rowOff>
    </xdr:from>
    <xdr:to>
      <xdr:col>15</xdr:col>
      <xdr:colOff>9525</xdr:colOff>
      <xdr:row>40</xdr:row>
      <xdr:rowOff>209550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3905" name="Object 1" hidden="1">
              <a:extLst>
                <a:ext uri="{63B3BB69-23CF-44E3-9099-C40C66FF867C}">
                  <a14:compatExt spid="_x0000_s123905"/>
                </a:ext>
                <a:ext uri="{FF2B5EF4-FFF2-40B4-BE49-F238E27FC236}">
                  <a16:creationId xmlns:a16="http://schemas.microsoft.com/office/drawing/2014/main" id="{00000000-0008-0000-1500-00000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3906" name="Object 2" hidden="1">
              <a:extLst>
                <a:ext uri="{63B3BB69-23CF-44E3-9099-C40C66FF867C}">
                  <a14:compatExt spid="_x0000_s123906"/>
                </a:ext>
                <a:ext uri="{FF2B5EF4-FFF2-40B4-BE49-F238E27FC236}">
                  <a16:creationId xmlns:a16="http://schemas.microsoft.com/office/drawing/2014/main" id="{00000000-0008-0000-1500-00000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3907" name="Object 3" hidden="1">
              <a:extLst>
                <a:ext uri="{63B3BB69-23CF-44E3-9099-C40C66FF867C}">
                  <a14:compatExt spid="_x0000_s123907"/>
                </a:ext>
                <a:ext uri="{FF2B5EF4-FFF2-40B4-BE49-F238E27FC236}">
                  <a16:creationId xmlns:a16="http://schemas.microsoft.com/office/drawing/2014/main" id="{00000000-0008-0000-1500-00000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3908" name="Object 4" hidden="1">
              <a:extLst>
                <a:ext uri="{63B3BB69-23CF-44E3-9099-C40C66FF867C}">
                  <a14:compatExt spid="_x0000_s123908"/>
                </a:ext>
                <a:ext uri="{FF2B5EF4-FFF2-40B4-BE49-F238E27FC236}">
                  <a16:creationId xmlns:a16="http://schemas.microsoft.com/office/drawing/2014/main" id="{00000000-0008-0000-1500-00000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600075</xdr:colOff>
      <xdr:row>21</xdr:row>
      <xdr:rowOff>219074</xdr:rowOff>
    </xdr:from>
    <xdr:to>
      <xdr:col>15</xdr:col>
      <xdr:colOff>9525</xdr:colOff>
      <xdr:row>40</xdr:row>
      <xdr:rowOff>209549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9526</xdr:colOff>
      <xdr:row>55</xdr:row>
      <xdr:rowOff>19050</xdr:rowOff>
    </xdr:from>
    <xdr:to>
      <xdr:col>14</xdr:col>
      <xdr:colOff>819151</xdr:colOff>
      <xdr:row>75</xdr:row>
      <xdr:rowOff>200025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4929" name="Object 1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1600-00000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4930" name="Object 2" hidden="1">
              <a:extLst>
                <a:ext uri="{63B3BB69-23CF-44E3-9099-C40C66FF867C}">
                  <a14:compatExt spid="_x0000_s124930"/>
                </a:ext>
                <a:ext uri="{FF2B5EF4-FFF2-40B4-BE49-F238E27FC236}">
                  <a16:creationId xmlns:a16="http://schemas.microsoft.com/office/drawing/2014/main" id="{00000000-0008-0000-1600-00000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4931" name="Object 3" hidden="1">
              <a:extLst>
                <a:ext uri="{63B3BB69-23CF-44E3-9099-C40C66FF867C}">
                  <a14:compatExt spid="_x0000_s124931"/>
                </a:ext>
                <a:ext uri="{FF2B5EF4-FFF2-40B4-BE49-F238E27FC236}">
                  <a16:creationId xmlns:a16="http://schemas.microsoft.com/office/drawing/2014/main" id="{00000000-0008-0000-1600-00000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4932" name="Object 4" hidden="1">
              <a:extLst>
                <a:ext uri="{63B3BB69-23CF-44E3-9099-C40C66FF867C}">
                  <a14:compatExt spid="_x0000_s124932"/>
                </a:ext>
                <a:ext uri="{FF2B5EF4-FFF2-40B4-BE49-F238E27FC236}">
                  <a16:creationId xmlns:a16="http://schemas.microsoft.com/office/drawing/2014/main" id="{00000000-0008-0000-1600-00000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21</xdr:row>
      <xdr:rowOff>219074</xdr:rowOff>
    </xdr:from>
    <xdr:to>
      <xdr:col>15</xdr:col>
      <xdr:colOff>9525</xdr:colOff>
      <xdr:row>41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54</xdr:row>
      <xdr:rowOff>200024</xdr:rowOff>
    </xdr:from>
    <xdr:to>
      <xdr:col>15</xdr:col>
      <xdr:colOff>9525</xdr:colOff>
      <xdr:row>75</xdr:row>
      <xdr:rowOff>209549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5953" name="Object 1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1700-000001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5954" name="Object 2" hidden="1">
              <a:extLst>
                <a:ext uri="{63B3BB69-23CF-44E3-9099-C40C66FF867C}">
                  <a14:compatExt spid="_x0000_s125954"/>
                </a:ext>
                <a:ext uri="{FF2B5EF4-FFF2-40B4-BE49-F238E27FC236}">
                  <a16:creationId xmlns:a16="http://schemas.microsoft.com/office/drawing/2014/main" id="{00000000-0008-0000-1700-000002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5955" name="Object 3" hidden="1">
              <a:extLst>
                <a:ext uri="{63B3BB69-23CF-44E3-9099-C40C66FF867C}">
                  <a14:compatExt spid="_x0000_s125955"/>
                </a:ext>
                <a:ext uri="{FF2B5EF4-FFF2-40B4-BE49-F238E27FC236}">
                  <a16:creationId xmlns:a16="http://schemas.microsoft.com/office/drawing/2014/main" id="{00000000-0008-0000-1700-000003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5956" name="Object 4" hidden="1">
              <a:extLst>
                <a:ext uri="{63B3BB69-23CF-44E3-9099-C40C66FF867C}">
                  <a14:compatExt spid="_x0000_s125956"/>
                </a:ext>
                <a:ext uri="{FF2B5EF4-FFF2-40B4-BE49-F238E27FC236}">
                  <a16:creationId xmlns:a16="http://schemas.microsoft.com/office/drawing/2014/main" id="{00000000-0008-0000-1700-000004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54</xdr:row>
      <xdr:rowOff>200025</xdr:rowOff>
    </xdr:from>
    <xdr:to>
      <xdr:col>15</xdr:col>
      <xdr:colOff>19050</xdr:colOff>
      <xdr:row>75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609599</xdr:colOff>
      <xdr:row>21</xdr:row>
      <xdr:rowOff>219074</xdr:rowOff>
    </xdr:from>
    <xdr:to>
      <xdr:col>14</xdr:col>
      <xdr:colOff>819149</xdr:colOff>
      <xdr:row>40</xdr:row>
      <xdr:rowOff>209549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6977" name="Object 1" hidden="1">
              <a:extLst>
                <a:ext uri="{63B3BB69-23CF-44E3-9099-C40C66FF867C}">
                  <a14:compatExt spid="_x0000_s126977"/>
                </a:ext>
                <a:ext uri="{FF2B5EF4-FFF2-40B4-BE49-F238E27FC236}">
                  <a16:creationId xmlns:a16="http://schemas.microsoft.com/office/drawing/2014/main" id="{00000000-0008-0000-1800-000001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6978" name="Object 2" hidden="1">
              <a:extLst>
                <a:ext uri="{63B3BB69-23CF-44E3-9099-C40C66FF867C}">
                  <a14:compatExt spid="_x0000_s126978"/>
                </a:ext>
                <a:ext uri="{FF2B5EF4-FFF2-40B4-BE49-F238E27FC236}">
                  <a16:creationId xmlns:a16="http://schemas.microsoft.com/office/drawing/2014/main" id="{00000000-0008-0000-1800-000002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6979" name="Object 3" hidden="1">
              <a:extLst>
                <a:ext uri="{63B3BB69-23CF-44E3-9099-C40C66FF867C}">
                  <a14:compatExt spid="_x0000_s126979"/>
                </a:ext>
                <a:ext uri="{FF2B5EF4-FFF2-40B4-BE49-F238E27FC236}">
                  <a16:creationId xmlns:a16="http://schemas.microsoft.com/office/drawing/2014/main" id="{00000000-0008-0000-1800-000003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6980" name="Object 4" hidden="1">
              <a:extLst>
                <a:ext uri="{63B3BB69-23CF-44E3-9099-C40C66FF867C}">
                  <a14:compatExt spid="_x0000_s126980"/>
                </a:ext>
                <a:ext uri="{FF2B5EF4-FFF2-40B4-BE49-F238E27FC236}">
                  <a16:creationId xmlns:a16="http://schemas.microsoft.com/office/drawing/2014/main" id="{00000000-0008-0000-1800-000004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15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609599</xdr:colOff>
      <xdr:row>21</xdr:row>
      <xdr:rowOff>219074</xdr:rowOff>
    </xdr:from>
    <xdr:to>
      <xdr:col>15</xdr:col>
      <xdr:colOff>9524</xdr:colOff>
      <xdr:row>40</xdr:row>
      <xdr:rowOff>209549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8001" name="Object 1" hidden="1">
              <a:extLst>
                <a:ext uri="{63B3BB69-23CF-44E3-9099-C40C66FF867C}">
                  <a14:compatExt spid="_x0000_s128001"/>
                </a:ext>
                <a:ext uri="{FF2B5EF4-FFF2-40B4-BE49-F238E27FC236}">
                  <a16:creationId xmlns:a16="http://schemas.microsoft.com/office/drawing/2014/main" id="{00000000-0008-0000-1900-000001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8002" name="Object 2" hidden="1">
              <a:extLst>
                <a:ext uri="{63B3BB69-23CF-44E3-9099-C40C66FF867C}">
                  <a14:compatExt spid="_x0000_s128002"/>
                </a:ext>
                <a:ext uri="{FF2B5EF4-FFF2-40B4-BE49-F238E27FC236}">
                  <a16:creationId xmlns:a16="http://schemas.microsoft.com/office/drawing/2014/main" id="{00000000-0008-0000-1900-000002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8003" name="Object 3" hidden="1">
              <a:extLst>
                <a:ext uri="{63B3BB69-23CF-44E3-9099-C40C66FF867C}">
                  <a14:compatExt spid="_x0000_s128003"/>
                </a:ext>
                <a:ext uri="{FF2B5EF4-FFF2-40B4-BE49-F238E27FC236}">
                  <a16:creationId xmlns:a16="http://schemas.microsoft.com/office/drawing/2014/main" id="{00000000-0008-0000-1900-000003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8004" name="Object 4" hidden="1">
              <a:extLst>
                <a:ext uri="{63B3BB69-23CF-44E3-9099-C40C66FF867C}">
                  <a14:compatExt spid="_x0000_s128004"/>
                </a:ext>
                <a:ext uri="{FF2B5EF4-FFF2-40B4-BE49-F238E27FC236}">
                  <a16:creationId xmlns:a16="http://schemas.microsoft.com/office/drawing/2014/main" id="{00000000-0008-0000-1900-000004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600075</xdr:colOff>
      <xdr:row>55</xdr:row>
      <xdr:rowOff>4762</xdr:rowOff>
    </xdr:from>
    <xdr:to>
      <xdr:col>14</xdr:col>
      <xdr:colOff>819150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609599</xdr:colOff>
      <xdr:row>21</xdr:row>
      <xdr:rowOff>214312</xdr:rowOff>
    </xdr:from>
    <xdr:to>
      <xdr:col>14</xdr:col>
      <xdr:colOff>819149</xdr:colOff>
      <xdr:row>41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9025" name="Object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1A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9026" name="Object 2" hidden="1">
              <a:extLst>
                <a:ext uri="{63B3BB69-23CF-44E3-9099-C40C66FF867C}">
                  <a14:compatExt spid="_x0000_s129026"/>
                </a:ext>
                <a:ext uri="{FF2B5EF4-FFF2-40B4-BE49-F238E27FC236}">
                  <a16:creationId xmlns:a16="http://schemas.microsoft.com/office/drawing/2014/main" id="{00000000-0008-0000-1A00-000002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9027" name="Object 3" hidden="1">
              <a:extLst>
                <a:ext uri="{63B3BB69-23CF-44E3-9099-C40C66FF867C}">
                  <a14:compatExt spid="_x0000_s129027"/>
                </a:ext>
                <a:ext uri="{FF2B5EF4-FFF2-40B4-BE49-F238E27FC236}">
                  <a16:creationId xmlns:a16="http://schemas.microsoft.com/office/drawing/2014/main" id="{00000000-0008-0000-1A00-000003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29028" name="Object 4" hidden="1">
              <a:extLst>
                <a:ext uri="{63B3BB69-23CF-44E3-9099-C40C66FF867C}">
                  <a14:compatExt spid="_x0000_s129028"/>
                </a:ext>
                <a:ext uri="{FF2B5EF4-FFF2-40B4-BE49-F238E27FC236}">
                  <a16:creationId xmlns:a16="http://schemas.microsoft.com/office/drawing/2014/main" id="{00000000-0008-0000-1A00-000004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609599</xdr:colOff>
      <xdr:row>21</xdr:row>
      <xdr:rowOff>209549</xdr:rowOff>
    </xdr:from>
    <xdr:to>
      <xdr:col>14</xdr:col>
      <xdr:colOff>819149</xdr:colOff>
      <xdr:row>41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600074</xdr:colOff>
      <xdr:row>55</xdr:row>
      <xdr:rowOff>19050</xdr:rowOff>
    </xdr:from>
    <xdr:to>
      <xdr:col>15</xdr:col>
      <xdr:colOff>19049</xdr:colOff>
      <xdr:row>76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2097" name="Object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1B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2098" name="Object 2" hidden="1">
              <a:extLst>
                <a:ext uri="{63B3BB69-23CF-44E3-9099-C40C66FF867C}">
                  <a14:compatExt spid="_x0000_s132098"/>
                </a:ext>
                <a:ext uri="{FF2B5EF4-FFF2-40B4-BE49-F238E27FC236}">
                  <a16:creationId xmlns:a16="http://schemas.microsoft.com/office/drawing/2014/main" id="{00000000-0008-0000-1B00-000002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2099" name="Object 3" hidden="1">
              <a:extLst>
                <a:ext uri="{63B3BB69-23CF-44E3-9099-C40C66FF867C}">
                  <a14:compatExt spid="_x0000_s132099"/>
                </a:ext>
                <a:ext uri="{FF2B5EF4-FFF2-40B4-BE49-F238E27FC236}">
                  <a16:creationId xmlns:a16="http://schemas.microsoft.com/office/drawing/2014/main" id="{00000000-0008-0000-1B00-000003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2100" name="Object 4" hidden="1">
              <a:extLst>
                <a:ext uri="{63B3BB69-23CF-44E3-9099-C40C66FF867C}">
                  <a14:compatExt spid="_x0000_s132100"/>
                </a:ext>
                <a:ext uri="{FF2B5EF4-FFF2-40B4-BE49-F238E27FC236}">
                  <a16:creationId xmlns:a16="http://schemas.microsoft.com/office/drawing/2014/main" id="{00000000-0008-0000-1B00-000004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609599</xdr:colOff>
      <xdr:row>21</xdr:row>
      <xdr:rowOff>209549</xdr:rowOff>
    </xdr:from>
    <xdr:to>
      <xdr:col>14</xdr:col>
      <xdr:colOff>819149</xdr:colOff>
      <xdr:row>41</xdr:row>
      <xdr:rowOff>19049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600074</xdr:colOff>
      <xdr:row>55</xdr:row>
      <xdr:rowOff>19050</xdr:rowOff>
    </xdr:from>
    <xdr:to>
      <xdr:col>15</xdr:col>
      <xdr:colOff>19049</xdr:colOff>
      <xdr:row>76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0049" name="Object 1" hidden="1">
              <a:extLst>
                <a:ext uri="{63B3BB69-23CF-44E3-9099-C40C66FF867C}">
                  <a14:compatExt spid="_x0000_s130049"/>
                </a:ext>
                <a:ext uri="{FF2B5EF4-FFF2-40B4-BE49-F238E27FC236}">
                  <a16:creationId xmlns:a16="http://schemas.microsoft.com/office/drawing/2014/main" id="{00000000-0008-0000-1C00-000001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0050" name="Object 2" hidden="1">
              <a:extLst>
                <a:ext uri="{63B3BB69-23CF-44E3-9099-C40C66FF867C}">
                  <a14:compatExt spid="_x0000_s130050"/>
                </a:ext>
                <a:ext uri="{FF2B5EF4-FFF2-40B4-BE49-F238E27FC236}">
                  <a16:creationId xmlns:a16="http://schemas.microsoft.com/office/drawing/2014/main" id="{00000000-0008-0000-1C00-000002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0051" name="Object 3" hidden="1">
              <a:extLst>
                <a:ext uri="{63B3BB69-23CF-44E3-9099-C40C66FF867C}">
                  <a14:compatExt spid="_x0000_s130051"/>
                </a:ext>
                <a:ext uri="{FF2B5EF4-FFF2-40B4-BE49-F238E27FC236}">
                  <a16:creationId xmlns:a16="http://schemas.microsoft.com/office/drawing/2014/main" id="{00000000-0008-0000-1C00-000003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0052" name="Object 4" hidden="1">
              <a:extLst>
                <a:ext uri="{63B3BB69-23CF-44E3-9099-C40C66FF867C}">
                  <a14:compatExt spid="_x0000_s130052"/>
                </a:ext>
                <a:ext uri="{FF2B5EF4-FFF2-40B4-BE49-F238E27FC236}">
                  <a16:creationId xmlns:a16="http://schemas.microsoft.com/office/drawing/2014/main" id="{00000000-0008-0000-1C00-000004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609599</xdr:colOff>
      <xdr:row>21</xdr:row>
      <xdr:rowOff>209549</xdr:rowOff>
    </xdr:from>
    <xdr:to>
      <xdr:col>14</xdr:col>
      <xdr:colOff>819149</xdr:colOff>
      <xdr:row>41</xdr:row>
      <xdr:rowOff>19049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600074</xdr:colOff>
      <xdr:row>55</xdr:row>
      <xdr:rowOff>19050</xdr:rowOff>
    </xdr:from>
    <xdr:to>
      <xdr:col>15</xdr:col>
      <xdr:colOff>19049</xdr:colOff>
      <xdr:row>76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4449" name="Object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2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4450" name="Object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2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54</xdr:row>
      <xdr:rowOff>209549</xdr:rowOff>
    </xdr:from>
    <xdr:to>
      <xdr:col>15</xdr:col>
      <xdr:colOff>9525</xdr:colOff>
      <xdr:row>76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21</xdr:row>
      <xdr:rowOff>209550</xdr:rowOff>
    </xdr:from>
    <xdr:to>
      <xdr:col>14</xdr:col>
      <xdr:colOff>819149</xdr:colOff>
      <xdr:row>40</xdr:row>
      <xdr:rowOff>209550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1073" name="Object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1D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1074" name="Object 2" hidden="1">
              <a:extLst>
                <a:ext uri="{63B3BB69-23CF-44E3-9099-C40C66FF867C}">
                  <a14:compatExt spid="_x0000_s131074"/>
                </a:ext>
                <a:ext uri="{FF2B5EF4-FFF2-40B4-BE49-F238E27FC236}">
                  <a16:creationId xmlns:a16="http://schemas.microsoft.com/office/drawing/2014/main" id="{00000000-0008-0000-1D00-000002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1075" name="Object 3" hidden="1">
              <a:extLst>
                <a:ext uri="{63B3BB69-23CF-44E3-9099-C40C66FF867C}">
                  <a14:compatExt spid="_x0000_s131075"/>
                </a:ext>
                <a:ext uri="{FF2B5EF4-FFF2-40B4-BE49-F238E27FC236}">
                  <a16:creationId xmlns:a16="http://schemas.microsoft.com/office/drawing/2014/main" id="{00000000-0008-0000-1D00-000003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31076" name="Object 4" hidden="1">
              <a:extLst>
                <a:ext uri="{63B3BB69-23CF-44E3-9099-C40C66FF867C}">
                  <a14:compatExt spid="_x0000_s131076"/>
                </a:ext>
                <a:ext uri="{FF2B5EF4-FFF2-40B4-BE49-F238E27FC236}">
                  <a16:creationId xmlns:a16="http://schemas.microsoft.com/office/drawing/2014/main" id="{00000000-0008-0000-1D00-000004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9524</xdr:colOff>
      <xdr:row>21</xdr:row>
      <xdr:rowOff>200024</xdr:rowOff>
    </xdr:from>
    <xdr:to>
      <xdr:col>14</xdr:col>
      <xdr:colOff>828674</xdr:colOff>
      <xdr:row>41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54</xdr:row>
      <xdr:rowOff>200025</xdr:rowOff>
    </xdr:from>
    <xdr:to>
      <xdr:col>14</xdr:col>
      <xdr:colOff>819150</xdr:colOff>
      <xdr:row>76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5473" name="Object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03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5474" name="Object 2" hidden="1">
              <a:extLst>
                <a:ext uri="{63B3BB69-23CF-44E3-9099-C40C66FF867C}">
                  <a14:compatExt spid="_x0000_s105474"/>
                </a:ext>
                <a:ext uri="{FF2B5EF4-FFF2-40B4-BE49-F238E27FC236}">
                  <a16:creationId xmlns:a16="http://schemas.microsoft.com/office/drawing/2014/main" id="{00000000-0008-0000-0300-000002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22</xdr:row>
      <xdr:rowOff>0</xdr:rowOff>
    </xdr:from>
    <xdr:to>
      <xdr:col>15</xdr:col>
      <xdr:colOff>9525</xdr:colOff>
      <xdr:row>40</xdr:row>
      <xdr:rowOff>219074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54</xdr:row>
      <xdr:rowOff>200024</xdr:rowOff>
    </xdr:from>
    <xdr:to>
      <xdr:col>14</xdr:col>
      <xdr:colOff>819150</xdr:colOff>
      <xdr:row>75</xdr:row>
      <xdr:rowOff>209549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6497" name="Object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0400-00000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6498" name="Object 2" hidden="1">
              <a:extLst>
                <a:ext uri="{63B3BB69-23CF-44E3-9099-C40C66FF867C}">
                  <a14:compatExt spid="_x0000_s106498"/>
                </a:ext>
                <a:ext uri="{FF2B5EF4-FFF2-40B4-BE49-F238E27FC236}">
                  <a16:creationId xmlns:a16="http://schemas.microsoft.com/office/drawing/2014/main" id="{00000000-0008-0000-0400-000002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21</xdr:row>
      <xdr:rowOff>209550</xdr:rowOff>
    </xdr:from>
    <xdr:to>
      <xdr:col>15</xdr:col>
      <xdr:colOff>9525</xdr:colOff>
      <xdr:row>40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54</xdr:row>
      <xdr:rowOff>200025</xdr:rowOff>
    </xdr:from>
    <xdr:to>
      <xdr:col>15</xdr:col>
      <xdr:colOff>0</xdr:colOff>
      <xdr:row>75</xdr:row>
      <xdr:rowOff>200025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7521" name="Object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05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7522" name="Object 2" hidden="1">
              <a:extLst>
                <a:ext uri="{63B3BB69-23CF-44E3-9099-C40C66FF867C}">
                  <a14:compatExt spid="_x0000_s107522"/>
                </a:ext>
                <a:ext uri="{FF2B5EF4-FFF2-40B4-BE49-F238E27FC236}">
                  <a16:creationId xmlns:a16="http://schemas.microsoft.com/office/drawing/2014/main" id="{00000000-0008-0000-0500-000002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21</xdr:row>
      <xdr:rowOff>209549</xdr:rowOff>
    </xdr:from>
    <xdr:to>
      <xdr:col>14</xdr:col>
      <xdr:colOff>819150</xdr:colOff>
      <xdr:row>40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600076</xdr:colOff>
      <xdr:row>55</xdr:row>
      <xdr:rowOff>9525</xdr:rowOff>
    </xdr:from>
    <xdr:to>
      <xdr:col>15</xdr:col>
      <xdr:colOff>0</xdr:colOff>
      <xdr:row>75</xdr:row>
      <xdr:rowOff>200025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8545" name="Object 1" hidden="1">
              <a:extLst>
                <a:ext uri="{63B3BB69-23CF-44E3-9099-C40C66FF867C}">
                  <a14:compatExt spid="_x0000_s108545"/>
                </a:ext>
                <a:ext uri="{FF2B5EF4-FFF2-40B4-BE49-F238E27FC236}">
                  <a16:creationId xmlns:a16="http://schemas.microsoft.com/office/drawing/2014/main" id="{00000000-0008-0000-0600-00000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8546" name="Object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06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600074</xdr:colOff>
      <xdr:row>55</xdr:row>
      <xdr:rowOff>28574</xdr:rowOff>
    </xdr:from>
    <xdr:to>
      <xdr:col>15</xdr:col>
      <xdr:colOff>28575</xdr:colOff>
      <xdr:row>75</xdr:row>
      <xdr:rowOff>209549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22</xdr:row>
      <xdr:rowOff>19049</xdr:rowOff>
    </xdr:from>
    <xdr:to>
      <xdr:col>14</xdr:col>
      <xdr:colOff>819149</xdr:colOff>
      <xdr:row>40</xdr:row>
      <xdr:rowOff>209549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9569" name="Object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7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09570" name="Object 2" hidden="1">
              <a:extLst>
                <a:ext uri="{63B3BB69-23CF-44E3-9099-C40C66FF867C}">
                  <a14:compatExt spid="_x0000_s109570"/>
                </a:ext>
                <a:ext uri="{FF2B5EF4-FFF2-40B4-BE49-F238E27FC236}">
                  <a16:creationId xmlns:a16="http://schemas.microsoft.com/office/drawing/2014/main" id="{00000000-0008-0000-0700-00000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21</xdr:row>
      <xdr:rowOff>209550</xdr:rowOff>
    </xdr:from>
    <xdr:to>
      <xdr:col>14</xdr:col>
      <xdr:colOff>790574</xdr:colOff>
      <xdr:row>40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55</xdr:row>
      <xdr:rowOff>9524</xdr:rowOff>
    </xdr:from>
    <xdr:to>
      <xdr:col>14</xdr:col>
      <xdr:colOff>819150</xdr:colOff>
      <xdr:row>75</xdr:row>
      <xdr:rowOff>209549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0593" name="Object 1" hidden="1">
              <a:extLst>
                <a:ext uri="{63B3BB69-23CF-44E3-9099-C40C66FF867C}">
                  <a14:compatExt spid="_x0000_s110593"/>
                </a:ext>
                <a:ext uri="{FF2B5EF4-FFF2-40B4-BE49-F238E27FC236}">
                  <a16:creationId xmlns:a16="http://schemas.microsoft.com/office/drawing/2014/main" id="{00000000-0008-0000-0800-00000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0</xdr:row>
          <xdr:rowOff>0</xdr:rowOff>
        </xdr:from>
        <xdr:to>
          <xdr:col>1</xdr:col>
          <xdr:colOff>1362075</xdr:colOff>
          <xdr:row>3</xdr:row>
          <xdr:rowOff>114300</xdr:rowOff>
        </xdr:to>
        <xdr:sp macro="" textlink="">
          <xdr:nvSpPr>
            <xdr:cNvPr id="110594" name="Object 2" hidden="1">
              <a:extLst>
                <a:ext uri="{63B3BB69-23CF-44E3-9099-C40C66FF867C}">
                  <a14:compatExt spid="_x0000_s110594"/>
                </a:ext>
                <a:ext uri="{FF2B5EF4-FFF2-40B4-BE49-F238E27FC236}">
                  <a16:creationId xmlns:a16="http://schemas.microsoft.com/office/drawing/2014/main" id="{00000000-0008-0000-0800-00000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600074</xdr:colOff>
      <xdr:row>42</xdr:row>
      <xdr:rowOff>0</xdr:rowOff>
    </xdr:from>
    <xdr:to>
      <xdr:col>15</xdr:col>
      <xdr:colOff>9524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22</xdr:row>
      <xdr:rowOff>9525</xdr:rowOff>
    </xdr:from>
    <xdr:to>
      <xdr:col>15</xdr:col>
      <xdr:colOff>38099</xdr:colOff>
      <xdr:row>40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55</xdr:row>
      <xdr:rowOff>9525</xdr:rowOff>
    </xdr:from>
    <xdr:to>
      <xdr:col>15</xdr:col>
      <xdr:colOff>9525</xdr:colOff>
      <xdr:row>76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kosgey\AppData\Local\Microsoft\Windows\INetCache\Content.Outlook\006E748U\CCO%20WEEKLY%20REPORT%20AS%20FROM%2014TH%20-%2020TH%20%20MAY%20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kosgey\AppData\Local\Microsoft\Windows\INetCache\Content.Outlook\4HP7JVY6\CCO%20WEEKLY%20REPORT%20AS%20FROM%20%2015TH%20-21ST%20APRIL%20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yaports-my.sharepoint.com/Users/fkosgey/AppData/Local/Microsoft/Windows/INetCache/Content.Outlook/006E748U/CCO%20WEEKLY%20REPORT%20AS%20FROM%2014TH%20-%2020TH%20%20MAY%20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uruchiu\Desktop\WEEKELY\2021\Copy%20of%20CCO%20WEEKLY%20REPORT%20AS%20FROM%20%2029TH%20APRIL%20-5TH%20MAY%20%202021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uruchiu\Desktop\WEEKELY\2021\JUNE\CCO%20WEEKLY%20REPORT%20AS%20FROM%20%2015TH%20-%2021ST%20%20JUNE%20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kosgey\AppData\Local\Microsoft\Windows\INetCache\Content.Outlook\4HP7JVY6\CCO%20WEEKLY%20REPORT%20AS%20FROM%20%2029TH%20JULY%20-%204TH%20AUGUST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ND - 8TH JANUARY 2020"/>
      <sheetName val="9TH - 15TH JANUARY 2020"/>
      <sheetName val="16TH - 22ND 2020"/>
      <sheetName val="23RD - 29TH JAN. 2020"/>
      <sheetName val="30TH JAN - 5TH FEB 2020"/>
      <sheetName val="6TH - 12TH FEB 2020"/>
      <sheetName val="13TH - 19TH FEB 2020"/>
      <sheetName val="20TH - 26TH FEB 2020"/>
      <sheetName val="27TH FEB - 4TH MARCH 2020"/>
      <sheetName val="5TH - 11TH MARCH 2020"/>
      <sheetName val="12TH - 18TH MARCH 2020"/>
      <sheetName val="19TH - 25TH MARCH 2020"/>
      <sheetName val="26TH MARCH - 1ST APRIL 2020"/>
      <sheetName val="2ND - 8TH APRIL 2020"/>
      <sheetName val="9TH - 15TH APIL 2020"/>
      <sheetName val="14TH - 20TH MAY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6">
          <cell r="S46" t="str">
            <v>D-TEUS</v>
          </cell>
          <cell r="T46" t="str">
            <v>L-TEUS</v>
          </cell>
          <cell r="U46" t="str">
            <v>T-UNITS</v>
          </cell>
          <cell r="V46" t="str">
            <v>T-TEUS</v>
          </cell>
        </row>
        <row r="47">
          <cell r="R47" t="str">
            <v>9TH APRIL 2020</v>
          </cell>
          <cell r="S47">
            <v>0</v>
          </cell>
          <cell r="T47">
            <v>11</v>
          </cell>
          <cell r="U47">
            <v>7</v>
          </cell>
          <cell r="V47">
            <v>11</v>
          </cell>
        </row>
        <row r="48">
          <cell r="R48" t="str">
            <v>10TH APRIL 2020</v>
          </cell>
          <cell r="S48">
            <v>99</v>
          </cell>
          <cell r="T48">
            <v>0</v>
          </cell>
          <cell r="U48">
            <v>68</v>
          </cell>
          <cell r="V48">
            <v>99</v>
          </cell>
        </row>
        <row r="49">
          <cell r="R49" t="str">
            <v>11TH APRIL 2020</v>
          </cell>
          <cell r="S49">
            <v>512</v>
          </cell>
          <cell r="T49">
            <v>0</v>
          </cell>
          <cell r="U49">
            <v>338</v>
          </cell>
          <cell r="V49">
            <v>512</v>
          </cell>
        </row>
        <row r="50">
          <cell r="R50" t="str">
            <v>12TH APRIL 2020</v>
          </cell>
          <cell r="S50">
            <v>287</v>
          </cell>
          <cell r="T50">
            <v>157</v>
          </cell>
          <cell r="U50">
            <v>308</v>
          </cell>
          <cell r="V50">
            <v>444</v>
          </cell>
        </row>
        <row r="51">
          <cell r="R51" t="str">
            <v>13TH APRIL 2020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R52" t="str">
            <v>14TH APRIL 2020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R53" t="str">
            <v>15TH APRIL 2020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</sheetData>
      <sheetData sheetId="15">
        <row r="6">
          <cell r="C6" t="str">
            <v>TOTAL TONS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IST DEC 2020 - 6TH JAN 2021"/>
      <sheetName val="7TH - 13TH JAN 2021"/>
      <sheetName val="14TH - 20TH JAN 2021"/>
      <sheetName val="21ST - 27TH JAN 2021"/>
      <sheetName val="28TH JAN - 3TH FEB 2021"/>
      <sheetName val="4TH - 10TH FEB 2021"/>
      <sheetName val="11TH - 17TH FEB 2021"/>
      <sheetName val="18TH - 24TH FEB 2021"/>
      <sheetName val="25TH FEB - 3RD MARCH 2021"/>
      <sheetName val="4TH -10TH MARCH 2021"/>
      <sheetName val="11TH - 14TH MARCH 2021"/>
      <sheetName val="18TH - 24TH MARCH 2021 "/>
      <sheetName val="25TH -31ST MARCH 2021"/>
      <sheetName val="1ST - 7TH APRIL 2021"/>
      <sheetName val="8TH - 14TH APRIL 2021"/>
      <sheetName val="15TH - 21ST APRIL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C6" t="str">
            <v>TOTAL TONS</v>
          </cell>
        </row>
        <row r="7">
          <cell r="B7" t="str">
            <v>BGD RICE</v>
          </cell>
        </row>
        <row r="8">
          <cell r="B8" t="str">
            <v>BLK CLINKER</v>
          </cell>
          <cell r="C8">
            <v>26910</v>
          </cell>
        </row>
        <row r="9">
          <cell r="B9" t="str">
            <v>BLK SLAG</v>
          </cell>
        </row>
        <row r="10">
          <cell r="B10" t="str">
            <v>BLK ILLUMINITE</v>
          </cell>
        </row>
        <row r="11">
          <cell r="B11" t="str">
            <v>BLK FERT.</v>
          </cell>
          <cell r="C11">
            <v>16112</v>
          </cell>
        </row>
        <row r="12">
          <cell r="B12" t="str">
            <v>BLK SALT</v>
          </cell>
        </row>
        <row r="13">
          <cell r="B13" t="str">
            <v>CNERS</v>
          </cell>
        </row>
        <row r="14">
          <cell r="B14" t="str">
            <v>PROJECT CARGO</v>
          </cell>
          <cell r="C14">
            <v>1054</v>
          </cell>
        </row>
        <row r="15">
          <cell r="B15" t="str">
            <v>BLK WHEAT</v>
          </cell>
          <cell r="C15">
            <v>71611</v>
          </cell>
        </row>
        <row r="16">
          <cell r="B16" t="str">
            <v>RELIEF</v>
          </cell>
        </row>
        <row r="17">
          <cell r="B17" t="str">
            <v>GEN CARGO &amp; OTHERS</v>
          </cell>
          <cell r="C17">
            <v>1435</v>
          </cell>
        </row>
        <row r="18">
          <cell r="B18" t="str">
            <v>MOTOR VEHICLES</v>
          </cell>
          <cell r="C18">
            <v>4802</v>
          </cell>
        </row>
        <row r="19">
          <cell r="B19" t="str">
            <v>STEEL</v>
          </cell>
          <cell r="C19">
            <v>51658</v>
          </cell>
        </row>
        <row r="46">
          <cell r="S46" t="str">
            <v>D-TEUS</v>
          </cell>
          <cell r="T46" t="str">
            <v>L-TEUS</v>
          </cell>
          <cell r="U46" t="str">
            <v>T-UNITS</v>
          </cell>
          <cell r="V46" t="str">
            <v>T-TEUS</v>
          </cell>
        </row>
        <row r="47">
          <cell r="R47" t="str">
            <v>15TH  APRIL 2021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R48" t="str">
            <v>16TH  APRIL 2021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R49" t="str">
            <v>17TH  APRIL 2021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R50" t="str">
            <v>18TH  APRIL 2021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R51" t="str">
            <v>19TH  APRIL 2021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R52" t="str">
            <v>20TH  APRIL 2021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R53" t="str">
            <v>21ST  APRIL 2021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ND - 8TH JANUARY 2020"/>
      <sheetName val="9TH - 15TH JANUARY 2020"/>
      <sheetName val="16TH - 22ND 2020"/>
      <sheetName val="23RD - 29TH JAN. 2020"/>
      <sheetName val="30TH JAN - 5TH FEB 2020"/>
      <sheetName val="6TH - 12TH FEB 2020"/>
      <sheetName val="13TH - 19TH FEB 2020"/>
      <sheetName val="20TH - 26TH FEB 2020"/>
      <sheetName val="27TH FEB - 4TH MARCH 2020"/>
      <sheetName val="5TH - 11TH MARCH 2020"/>
      <sheetName val="12TH - 18TH MARCH 2020"/>
      <sheetName val="19TH - 25TH MARCH 2020"/>
      <sheetName val="26TH MARCH - 1ST APRIL 2020"/>
      <sheetName val="2ND - 8TH APRIL 2020"/>
      <sheetName val="9TH - 15TH APIL 2020"/>
      <sheetName val="14TH - 20TH MAY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6">
          <cell r="S46" t="str">
            <v>D-TEUS</v>
          </cell>
          <cell r="T46" t="str">
            <v>L-TEUS</v>
          </cell>
          <cell r="U46" t="str">
            <v>T-UNITS</v>
          </cell>
          <cell r="V46" t="str">
            <v>T-TEUS</v>
          </cell>
        </row>
        <row r="47">
          <cell r="R47" t="str">
            <v>9TH APRIL 2020</v>
          </cell>
          <cell r="S47">
            <v>0</v>
          </cell>
          <cell r="T47">
            <v>11</v>
          </cell>
          <cell r="U47">
            <v>7</v>
          </cell>
          <cell r="V47">
            <v>11</v>
          </cell>
        </row>
        <row r="48">
          <cell r="R48" t="str">
            <v>10TH APRIL 2020</v>
          </cell>
          <cell r="S48">
            <v>99</v>
          </cell>
          <cell r="T48">
            <v>0</v>
          </cell>
          <cell r="U48">
            <v>68</v>
          </cell>
          <cell r="V48">
            <v>99</v>
          </cell>
        </row>
        <row r="49">
          <cell r="R49" t="str">
            <v>11TH APRIL 2020</v>
          </cell>
          <cell r="S49">
            <v>512</v>
          </cell>
          <cell r="T49">
            <v>0</v>
          </cell>
          <cell r="U49">
            <v>338</v>
          </cell>
          <cell r="V49">
            <v>512</v>
          </cell>
        </row>
        <row r="50">
          <cell r="R50" t="str">
            <v>12TH APRIL 2020</v>
          </cell>
          <cell r="S50">
            <v>287</v>
          </cell>
          <cell r="T50">
            <v>157</v>
          </cell>
          <cell r="U50">
            <v>308</v>
          </cell>
          <cell r="V50">
            <v>444</v>
          </cell>
        </row>
        <row r="51">
          <cell r="R51" t="str">
            <v>13TH APRIL 2020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R52" t="str">
            <v>14TH APRIL 2020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R53" t="str">
            <v>15TH APRIL 2020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</sheetData>
      <sheetData sheetId="15">
        <row r="6">
          <cell r="C6" t="str">
            <v>TOTAL TONS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IST DEC 2020 - 6TH JAN 2021"/>
      <sheetName val="7TH - 13TH JAN 2021"/>
      <sheetName val="14TH - 20TH JAN 2021"/>
      <sheetName val="21ST - 27TH JAN 2021"/>
      <sheetName val="28TH JAN - 3TH FEB 2021"/>
      <sheetName val="4TH - 10TH FEB 2021"/>
      <sheetName val="11TH - 17TH FEB 2021"/>
      <sheetName val="18TH - 24TH FEB 2021"/>
      <sheetName val="25TH FEB - 3RD MARCH 2021"/>
      <sheetName val="4TH -10TH MARCH 2021"/>
      <sheetName val="11TH - 14TH MARCH 2021"/>
      <sheetName val="18TH - 24TH MARCH 2021 "/>
      <sheetName val="25TH -31ST MARCH 2021"/>
      <sheetName val="1ST - 7TH APRIL 2021"/>
      <sheetName val="8TH - 14TH APRIL 2021"/>
      <sheetName val="15TH - 21ST APRIL 2021"/>
      <sheetName val="22ND - 28TH APRIL 2021"/>
      <sheetName val="29TH APRIL - 5TH MAY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C6" t="str">
            <v>TOTAL TONS</v>
          </cell>
        </row>
        <row r="7">
          <cell r="B7" t="str">
            <v>BLK GYPSUM</v>
          </cell>
          <cell r="C7">
            <v>22570</v>
          </cell>
        </row>
        <row r="8">
          <cell r="B8" t="str">
            <v>BLK CLINKER</v>
          </cell>
          <cell r="C8">
            <v>97930</v>
          </cell>
        </row>
        <row r="9">
          <cell r="B9" t="str">
            <v>BLK SLAG</v>
          </cell>
          <cell r="C9"/>
        </row>
        <row r="10">
          <cell r="B10" t="str">
            <v>BLK ILLUMINITE</v>
          </cell>
          <cell r="C10"/>
        </row>
        <row r="11">
          <cell r="B11" t="str">
            <v>BLK FERT.</v>
          </cell>
          <cell r="C11">
            <v>15508</v>
          </cell>
        </row>
        <row r="12">
          <cell r="B12" t="str">
            <v>BLK SORGHUM</v>
          </cell>
          <cell r="C12"/>
        </row>
        <row r="13">
          <cell r="B13" t="str">
            <v>CNERS</v>
          </cell>
          <cell r="C13">
            <v>4081</v>
          </cell>
        </row>
        <row r="14">
          <cell r="B14" t="str">
            <v>PROJECT CARGO</v>
          </cell>
          <cell r="C14">
            <v>1334</v>
          </cell>
        </row>
        <row r="15">
          <cell r="B15" t="str">
            <v>BLK WHEAT</v>
          </cell>
          <cell r="C15"/>
        </row>
        <row r="16">
          <cell r="B16" t="str">
            <v>RELIEF</v>
          </cell>
          <cell r="C16"/>
        </row>
        <row r="17">
          <cell r="B17" t="str">
            <v>GEN CARGO &amp; OTHERS</v>
          </cell>
          <cell r="C17"/>
        </row>
        <row r="18">
          <cell r="B18" t="str">
            <v>MOTOR VEHICLES</v>
          </cell>
          <cell r="C18">
            <v>3007</v>
          </cell>
        </row>
        <row r="19">
          <cell r="B19" t="str">
            <v>STEEL</v>
          </cell>
          <cell r="C19">
            <v>64564</v>
          </cell>
        </row>
        <row r="46">
          <cell r="S46" t="str">
            <v>D-TEUS</v>
          </cell>
          <cell r="T46" t="str">
            <v>L-TEUS</v>
          </cell>
          <cell r="U46" t="str">
            <v>T-UNITS</v>
          </cell>
          <cell r="V46" t="str">
            <v>T-TEUS</v>
          </cell>
        </row>
        <row r="47">
          <cell r="R47" t="str">
            <v>13TH MAY 2021</v>
          </cell>
          <cell r="S47">
            <v>0</v>
          </cell>
          <cell r="T47">
            <v>2</v>
          </cell>
          <cell r="U47">
            <v>69</v>
          </cell>
          <cell r="V47">
            <v>2</v>
          </cell>
        </row>
        <row r="48">
          <cell r="R48" t="str">
            <v>14TH MAY 2021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R49" t="str">
            <v>15TH MAY 2021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R50" t="str">
            <v>16TH MAY 2021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R51" t="str">
            <v>17TH MAY 2021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R52" t="str">
            <v>18TH MAY 2021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R53" t="str">
            <v>19TH MAY 2021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IST DEC 2020 - 6TH JAN 2021"/>
      <sheetName val="7TH - 13TH JAN 2021"/>
      <sheetName val="14TH - 20TH JAN 2021"/>
      <sheetName val="21ST - 27TH JAN 2021"/>
      <sheetName val="28TH JAN - 3TH FEB 2021"/>
      <sheetName val="4TH - 10TH FEB 2021"/>
      <sheetName val="11TH - 17TH FEB 2021"/>
      <sheetName val="18TH - 24TH FEB 2021"/>
      <sheetName val="25TH FEB - 3RD MARCH 2021"/>
      <sheetName val="4TH -10TH MARCH 2021"/>
      <sheetName val="11TH - 14TH MARCH 2021"/>
      <sheetName val="18TH - 24TH MARCH 2021 "/>
      <sheetName val="25TH -31ST MARCH 2021"/>
      <sheetName val="1ST - 7TH APRIL 2021"/>
      <sheetName val="8TH - 14TH APRIL 2021"/>
      <sheetName val="15TH - 21ST APRIL 2021"/>
      <sheetName val="22ND -28TH APRIL 2021"/>
      <sheetName val="13TH - 19TH MAY 2021"/>
      <sheetName val="20TH - 26TH MAY 2021"/>
      <sheetName val="27TH MAY - 2ND JUNE 2021"/>
      <sheetName val="3RD - 9TH JUNE 2021"/>
      <sheetName val="10TH - 16TH JUNE 2021"/>
      <sheetName val="17TH - 23RD JUNE 2021"/>
      <sheetName val="24TH -30TH JUNE 2021"/>
      <sheetName val="1ST - 7TH JULY 2021"/>
      <sheetName val="8TH -14TH JULY 2021"/>
      <sheetName val="15TH - 21ST JULY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6">
          <cell r="C6" t="str">
            <v>TOTAL TONS</v>
          </cell>
        </row>
        <row r="7">
          <cell r="B7" t="str">
            <v>BGD RICE</v>
          </cell>
          <cell r="C7">
            <v>0</v>
          </cell>
        </row>
        <row r="8">
          <cell r="B8" t="str">
            <v>BLK CLINKER</v>
          </cell>
          <cell r="C8">
            <v>79530</v>
          </cell>
        </row>
        <row r="9">
          <cell r="B9" t="str">
            <v>BLK COAL</v>
          </cell>
          <cell r="C9">
            <v>0</v>
          </cell>
        </row>
        <row r="10">
          <cell r="B10" t="str">
            <v>BLK ILLUMINITE</v>
          </cell>
          <cell r="C10">
            <v>10001</v>
          </cell>
        </row>
        <row r="11">
          <cell r="B11" t="str">
            <v>BLK FERT.</v>
          </cell>
          <cell r="C11">
            <v>17552</v>
          </cell>
        </row>
        <row r="12">
          <cell r="B12" t="str">
            <v>BLK SORGHUM</v>
          </cell>
          <cell r="C12">
            <v>0</v>
          </cell>
        </row>
        <row r="13">
          <cell r="B13" t="str">
            <v>CNERS</v>
          </cell>
          <cell r="C13">
            <v>11911</v>
          </cell>
        </row>
        <row r="14">
          <cell r="B14" t="str">
            <v>PROJECT CARGO</v>
          </cell>
          <cell r="C14">
            <v>0</v>
          </cell>
        </row>
        <row r="15">
          <cell r="B15" t="str">
            <v>BLK WHEAT</v>
          </cell>
          <cell r="C15">
            <v>18165</v>
          </cell>
        </row>
        <row r="16">
          <cell r="B16" t="str">
            <v>RELIEF</v>
          </cell>
          <cell r="C16">
            <v>0</v>
          </cell>
        </row>
        <row r="17">
          <cell r="B17" t="str">
            <v>GEN CARGO &amp; OTHERS</v>
          </cell>
          <cell r="C17">
            <v>829</v>
          </cell>
        </row>
        <row r="18">
          <cell r="B18" t="str">
            <v>MOTOR VEHICLES</v>
          </cell>
          <cell r="C18">
            <v>6549</v>
          </cell>
        </row>
        <row r="19">
          <cell r="B19" t="str">
            <v>STEEL</v>
          </cell>
          <cell r="C19">
            <v>57823</v>
          </cell>
        </row>
        <row r="46">
          <cell r="S46" t="str">
            <v>D-TEUS</v>
          </cell>
          <cell r="T46" t="str">
            <v>L-TEUS</v>
          </cell>
          <cell r="U46" t="str">
            <v>T-UNITS</v>
          </cell>
          <cell r="V46" t="str">
            <v>T-TEUS</v>
          </cell>
        </row>
        <row r="47">
          <cell r="R47" t="str">
            <v>22ND JULY 2021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R48" t="str">
            <v>23RD JULY 2021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R49" t="str">
            <v>24TH JULY 2021</v>
          </cell>
          <cell r="S49">
            <v>382</v>
          </cell>
          <cell r="T49">
            <v>0</v>
          </cell>
          <cell r="U49">
            <v>279</v>
          </cell>
          <cell r="V49">
            <v>382</v>
          </cell>
        </row>
        <row r="50">
          <cell r="R50" t="str">
            <v>25TH JULY 2021</v>
          </cell>
          <cell r="S50">
            <v>337</v>
          </cell>
          <cell r="T50">
            <v>88</v>
          </cell>
          <cell r="U50">
            <v>316</v>
          </cell>
          <cell r="V50">
            <v>425</v>
          </cell>
        </row>
        <row r="51">
          <cell r="R51" t="str">
            <v>26TH JULY 2021</v>
          </cell>
          <cell r="S51">
            <v>30</v>
          </cell>
          <cell r="T51">
            <v>388</v>
          </cell>
          <cell r="U51">
            <v>397</v>
          </cell>
          <cell r="V51">
            <v>418</v>
          </cell>
        </row>
        <row r="52">
          <cell r="R52" t="str">
            <v>27TH JULY 2021</v>
          </cell>
          <cell r="S52">
            <v>0</v>
          </cell>
          <cell r="T52">
            <v>147</v>
          </cell>
          <cell r="U52">
            <v>147</v>
          </cell>
          <cell r="V52">
            <v>147</v>
          </cell>
        </row>
        <row r="53">
          <cell r="R53" t="str">
            <v>28TH JULY 2021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IST DEC 2020 - 6TH JAN 2021"/>
      <sheetName val="7TH - 13TH JAN 2021"/>
      <sheetName val="14TH - 20TH JAN 2021"/>
      <sheetName val="21ST - 27TH JAN 2021"/>
      <sheetName val="28TH JAN - 3TH FEB 2021"/>
      <sheetName val="4TH - 10TH FEB 2021"/>
      <sheetName val="11TH - 17TH FEB 2021"/>
      <sheetName val="18TH - 24TH FEB 2021"/>
      <sheetName val="25TH FEB - 3RD MARCH 2021"/>
      <sheetName val="4TH -10TH MARCH 2021"/>
      <sheetName val="11TH - 14TH MARCH 2021"/>
      <sheetName val="18TH - 24TH MARCH 2021 "/>
      <sheetName val="25TH -31ST MARCH 2021"/>
      <sheetName val="1ST - 7TH APRIL 2021"/>
      <sheetName val="8TH - 14TH APRIL 2021"/>
      <sheetName val="15TH - 21ST APRIL 2021"/>
      <sheetName val="22ND -28TH APRIL 2021"/>
      <sheetName val="13TH - 19TH MAY 2021"/>
      <sheetName val="20TH - 26TH MAY 2021"/>
      <sheetName val="27TH MAY - 2ND JUNE 2021"/>
      <sheetName val="3RD - 9TH JUNE 2021"/>
      <sheetName val="10TH - 16TH JUNE 2021"/>
      <sheetName val="17TH - 23RD JUNE 2021"/>
      <sheetName val="24TH -30TH JUNE 2021"/>
      <sheetName val="1ST - 7TH JULY 2021"/>
      <sheetName val="8TH -14TH JULY 2021"/>
      <sheetName val="29TH JULY - 4TH AUGUST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6">
          <cell r="C6" t="str">
            <v>TOTAL TONS</v>
          </cell>
        </row>
        <row r="7">
          <cell r="B7" t="str">
            <v>LOCOMOTIVES</v>
          </cell>
          <cell r="C7">
            <v>484</v>
          </cell>
        </row>
        <row r="8">
          <cell r="B8" t="str">
            <v>BLK CLINKER</v>
          </cell>
          <cell r="C8">
            <v>18595</v>
          </cell>
        </row>
        <row r="9">
          <cell r="B9" t="str">
            <v>BLK COAL</v>
          </cell>
          <cell r="C9">
            <v>0</v>
          </cell>
        </row>
        <row r="10">
          <cell r="B10" t="str">
            <v>BLK ILLUMINITE</v>
          </cell>
          <cell r="C10">
            <v>0</v>
          </cell>
        </row>
        <row r="11">
          <cell r="B11" t="str">
            <v>BLK FERT.</v>
          </cell>
          <cell r="C11">
            <v>2097</v>
          </cell>
        </row>
        <row r="12">
          <cell r="B12" t="str">
            <v>BLK SORGHUM</v>
          </cell>
          <cell r="C12">
            <v>0</v>
          </cell>
        </row>
        <row r="13">
          <cell r="B13" t="str">
            <v>CNERS</v>
          </cell>
          <cell r="C13">
            <v>1629</v>
          </cell>
        </row>
        <row r="14">
          <cell r="B14" t="str">
            <v>PROJECT CARGO</v>
          </cell>
          <cell r="C14">
            <v>0</v>
          </cell>
        </row>
        <row r="15">
          <cell r="B15" t="str">
            <v>BLK WHEAT</v>
          </cell>
          <cell r="C15">
            <v>55683</v>
          </cell>
        </row>
        <row r="16">
          <cell r="B16" t="str">
            <v>RELIEF</v>
          </cell>
          <cell r="C16">
            <v>0</v>
          </cell>
        </row>
        <row r="17">
          <cell r="B17" t="str">
            <v>GEN CARGO &amp; OTHERS</v>
          </cell>
          <cell r="C17">
            <v>227</v>
          </cell>
        </row>
        <row r="18">
          <cell r="B18" t="str">
            <v>MOTOR VEHICLES</v>
          </cell>
          <cell r="C18">
            <v>6022</v>
          </cell>
        </row>
        <row r="19">
          <cell r="B19" t="str">
            <v>STEEL</v>
          </cell>
          <cell r="C19">
            <v>35630</v>
          </cell>
        </row>
        <row r="46">
          <cell r="S46" t="str">
            <v>D-TEUS</v>
          </cell>
          <cell r="T46" t="str">
            <v>L-TEUS</v>
          </cell>
          <cell r="U46" t="str">
            <v>T-UNITS</v>
          </cell>
          <cell r="V46" t="str">
            <v>T-TEUS</v>
          </cell>
        </row>
        <row r="47">
          <cell r="R47" t="str">
            <v>29TH JULY 2021</v>
          </cell>
          <cell r="S47">
            <v>57</v>
          </cell>
          <cell r="T47">
            <v>6</v>
          </cell>
          <cell r="U47">
            <v>62</v>
          </cell>
          <cell r="V47">
            <v>63</v>
          </cell>
        </row>
        <row r="48">
          <cell r="R48" t="str">
            <v>30TH JULY 2021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R49" t="str">
            <v>31ST JULY 2021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R50" t="str">
            <v>1ST AUGUST 2021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R51" t="str">
            <v>2ND AUGUST 2021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R52" t="str">
            <v>3RD AUGUST 2021</v>
          </cell>
          <cell r="S52">
            <v>4</v>
          </cell>
          <cell r="T52">
            <v>16</v>
          </cell>
          <cell r="U52">
            <v>12</v>
          </cell>
          <cell r="V52">
            <v>20</v>
          </cell>
        </row>
        <row r="53">
          <cell r="R53" t="str">
            <v>4TH AUGUST 2021</v>
          </cell>
          <cell r="S53">
            <v>10</v>
          </cell>
          <cell r="T53">
            <v>4</v>
          </cell>
          <cell r="U53">
            <v>13</v>
          </cell>
          <cell r="V53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2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2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2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2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oleObject28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oleObject3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oleObject3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6" Type="http://schemas.openxmlformats.org/officeDocument/2006/relationships/oleObject" Target="../embeddings/oleObject3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3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8.bin"/><Relationship Id="rId3" Type="http://schemas.openxmlformats.org/officeDocument/2006/relationships/vmlDrawing" Target="../drawings/vmlDrawing18.vml"/><Relationship Id="rId7" Type="http://schemas.openxmlformats.org/officeDocument/2006/relationships/oleObject" Target="../embeddings/oleObject37.bin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oleObject3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5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2.bin"/><Relationship Id="rId3" Type="http://schemas.openxmlformats.org/officeDocument/2006/relationships/vmlDrawing" Target="../drawings/vmlDrawing19.vml"/><Relationship Id="rId7" Type="http://schemas.openxmlformats.org/officeDocument/2006/relationships/oleObject" Target="../embeddings/oleObject41.bin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6" Type="http://schemas.openxmlformats.org/officeDocument/2006/relationships/oleObject" Target="../embeddings/oleObject4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6.bin"/><Relationship Id="rId3" Type="http://schemas.openxmlformats.org/officeDocument/2006/relationships/vmlDrawing" Target="../drawings/vmlDrawing20.vml"/><Relationship Id="rId7" Type="http://schemas.openxmlformats.org/officeDocument/2006/relationships/oleObject" Target="../embeddings/oleObject45.bin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6" Type="http://schemas.openxmlformats.org/officeDocument/2006/relationships/oleObject" Target="../embeddings/oleObject4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3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0.bin"/><Relationship Id="rId3" Type="http://schemas.openxmlformats.org/officeDocument/2006/relationships/vmlDrawing" Target="../drawings/vmlDrawing21.vml"/><Relationship Id="rId7" Type="http://schemas.openxmlformats.org/officeDocument/2006/relationships/oleObject" Target="../embeddings/oleObject49.bin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6" Type="http://schemas.openxmlformats.org/officeDocument/2006/relationships/oleObject" Target="../embeddings/oleObject48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7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4.bin"/><Relationship Id="rId3" Type="http://schemas.openxmlformats.org/officeDocument/2006/relationships/vmlDrawing" Target="../drawings/vmlDrawing22.vml"/><Relationship Id="rId7" Type="http://schemas.openxmlformats.org/officeDocument/2006/relationships/oleObject" Target="../embeddings/oleObject53.bin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6" Type="http://schemas.openxmlformats.org/officeDocument/2006/relationships/oleObject" Target="../embeddings/oleObject5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1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8.bin"/><Relationship Id="rId3" Type="http://schemas.openxmlformats.org/officeDocument/2006/relationships/vmlDrawing" Target="../drawings/vmlDrawing23.vml"/><Relationship Id="rId7" Type="http://schemas.openxmlformats.org/officeDocument/2006/relationships/oleObject" Target="../embeddings/oleObject57.bin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6" Type="http://schemas.openxmlformats.org/officeDocument/2006/relationships/oleObject" Target="../embeddings/oleObject5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5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2.bin"/><Relationship Id="rId3" Type="http://schemas.openxmlformats.org/officeDocument/2006/relationships/vmlDrawing" Target="../drawings/vmlDrawing24.vml"/><Relationship Id="rId7" Type="http://schemas.openxmlformats.org/officeDocument/2006/relationships/oleObject" Target="../embeddings/oleObject61.bin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6" Type="http://schemas.openxmlformats.org/officeDocument/2006/relationships/oleObject" Target="../embeddings/oleObject6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9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6.bin"/><Relationship Id="rId3" Type="http://schemas.openxmlformats.org/officeDocument/2006/relationships/vmlDrawing" Target="../drawings/vmlDrawing25.vml"/><Relationship Id="rId7" Type="http://schemas.openxmlformats.org/officeDocument/2006/relationships/oleObject" Target="../embeddings/oleObject65.bin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6" Type="http://schemas.openxmlformats.org/officeDocument/2006/relationships/oleObject" Target="../embeddings/oleObject6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3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0.bin"/><Relationship Id="rId3" Type="http://schemas.openxmlformats.org/officeDocument/2006/relationships/vmlDrawing" Target="../drawings/vmlDrawing26.vml"/><Relationship Id="rId7" Type="http://schemas.openxmlformats.org/officeDocument/2006/relationships/oleObject" Target="../embeddings/oleObject69.bin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6" Type="http://schemas.openxmlformats.org/officeDocument/2006/relationships/oleObject" Target="../embeddings/oleObject68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7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4.bin"/><Relationship Id="rId3" Type="http://schemas.openxmlformats.org/officeDocument/2006/relationships/vmlDrawing" Target="../drawings/vmlDrawing27.vml"/><Relationship Id="rId7" Type="http://schemas.openxmlformats.org/officeDocument/2006/relationships/oleObject" Target="../embeddings/oleObject73.bin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6" Type="http://schemas.openxmlformats.org/officeDocument/2006/relationships/oleObject" Target="../embeddings/oleObject7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71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8.bin"/><Relationship Id="rId3" Type="http://schemas.openxmlformats.org/officeDocument/2006/relationships/vmlDrawing" Target="../drawings/vmlDrawing28.vml"/><Relationship Id="rId7" Type="http://schemas.openxmlformats.org/officeDocument/2006/relationships/oleObject" Target="../embeddings/oleObject77.bin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6" Type="http://schemas.openxmlformats.org/officeDocument/2006/relationships/oleObject" Target="../embeddings/oleObject7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75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2.bin"/><Relationship Id="rId3" Type="http://schemas.openxmlformats.org/officeDocument/2006/relationships/vmlDrawing" Target="../drawings/vmlDrawing29.vml"/><Relationship Id="rId7" Type="http://schemas.openxmlformats.org/officeDocument/2006/relationships/oleObject" Target="../embeddings/oleObject81.bin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6" Type="http://schemas.openxmlformats.org/officeDocument/2006/relationships/oleObject" Target="../embeddings/oleObject8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7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6.bin"/><Relationship Id="rId3" Type="http://schemas.openxmlformats.org/officeDocument/2006/relationships/vmlDrawing" Target="../drawings/vmlDrawing30.vml"/><Relationship Id="rId7" Type="http://schemas.openxmlformats.org/officeDocument/2006/relationships/oleObject" Target="../embeddings/oleObject85.bin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6" Type="http://schemas.openxmlformats.org/officeDocument/2006/relationships/oleObject" Target="../embeddings/oleObject8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8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0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1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18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2920-1CC2-4209-8177-6106D1FF3F1C}">
  <dimension ref="B1:AC76"/>
  <sheetViews>
    <sheetView topLeftCell="A59" workbookViewId="0">
      <selection activeCell="A53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83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92</v>
      </c>
      <c r="S5" s="3"/>
      <c r="T5" s="3"/>
      <c r="U5" s="4"/>
      <c r="V5" s="5"/>
      <c r="Y5" s="6"/>
      <c r="Z5" s="7" t="s">
        <v>95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7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20</v>
      </c>
      <c r="AB7" s="29">
        <v>16</v>
      </c>
      <c r="AC7" s="29">
        <f>AA7-AB7</f>
        <v>4</v>
      </c>
    </row>
    <row r="8" spans="2:29" ht="17.25" thickBot="1" x14ac:dyDescent="0.35">
      <c r="B8" s="16" t="s">
        <v>15</v>
      </c>
      <c r="C8" s="17">
        <v>77090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 t="s">
        <v>93</v>
      </c>
      <c r="S8" s="31">
        <v>35063</v>
      </c>
      <c r="T8" s="41">
        <v>592</v>
      </c>
      <c r="U8" s="32">
        <f>S8+T8</f>
        <v>35655</v>
      </c>
      <c r="V8" s="33">
        <v>40</v>
      </c>
      <c r="X8" s="28"/>
      <c r="Y8" s="204"/>
      <c r="Z8" s="29" t="s">
        <v>16</v>
      </c>
      <c r="AA8" s="29">
        <v>3</v>
      </c>
      <c r="AB8" s="29">
        <v>6</v>
      </c>
      <c r="AC8" s="29">
        <f>AA8-AB8</f>
        <v>-3</v>
      </c>
    </row>
    <row r="9" spans="2:29" ht="17.25" thickBot="1" x14ac:dyDescent="0.35">
      <c r="B9" s="16" t="s">
        <v>82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44197</v>
      </c>
      <c r="S9" s="31">
        <v>27737</v>
      </c>
      <c r="T9" s="31">
        <v>0</v>
      </c>
      <c r="U9" s="32">
        <f t="shared" ref="U9:U13" si="0">S9+T9</f>
        <v>27737</v>
      </c>
      <c r="V9" s="33">
        <v>42</v>
      </c>
      <c r="X9" s="28"/>
      <c r="Y9" s="204"/>
      <c r="Z9" s="29" t="s">
        <v>18</v>
      </c>
      <c r="AA9" s="29">
        <v>0</v>
      </c>
      <c r="AB9" s="29">
        <v>0</v>
      </c>
      <c r="AC9" s="29">
        <f>AA9-AB9</f>
        <v>0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44198</v>
      </c>
      <c r="S10" s="31">
        <v>22773</v>
      </c>
      <c r="T10" s="31">
        <v>459</v>
      </c>
      <c r="U10" s="32">
        <f t="shared" si="0"/>
        <v>23232</v>
      </c>
      <c r="V10" s="33">
        <v>39</v>
      </c>
      <c r="X10" s="28"/>
      <c r="Y10" s="204"/>
      <c r="Z10" s="29" t="s">
        <v>19</v>
      </c>
      <c r="AA10" s="29">
        <v>12</v>
      </c>
      <c r="AB10" s="29">
        <v>17</v>
      </c>
      <c r="AC10" s="29">
        <f>AA10-AB10</f>
        <v>-5</v>
      </c>
    </row>
    <row r="11" spans="2:29" ht="17.25" thickBot="1" x14ac:dyDescent="0.35">
      <c r="B11" s="34" t="s">
        <v>81</v>
      </c>
      <c r="C11" s="35">
        <v>0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44199</v>
      </c>
      <c r="S11" s="31">
        <v>14941</v>
      </c>
      <c r="T11" s="31">
        <v>0</v>
      </c>
      <c r="U11" s="32">
        <f t="shared" si="0"/>
        <v>14941</v>
      </c>
      <c r="V11" s="33">
        <v>30</v>
      </c>
      <c r="X11" s="28"/>
      <c r="Y11" s="203"/>
      <c r="Z11" s="29" t="s">
        <v>20</v>
      </c>
      <c r="AA11" s="29">
        <v>3</v>
      </c>
      <c r="AB11" s="29">
        <v>6</v>
      </c>
      <c r="AC11" s="29">
        <f>AA11-AB11</f>
        <v>-3</v>
      </c>
    </row>
    <row r="12" spans="2:29" ht="17.25" thickBot="1" x14ac:dyDescent="0.35">
      <c r="B12" s="34" t="s">
        <v>79</v>
      </c>
      <c r="C12" s="35">
        <v>19299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44200</v>
      </c>
      <c r="S12" s="31">
        <v>19448</v>
      </c>
      <c r="T12" s="31">
        <v>153</v>
      </c>
      <c r="U12" s="32">
        <f t="shared" si="0"/>
        <v>19601</v>
      </c>
      <c r="V12" s="33">
        <v>37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4756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44201</v>
      </c>
      <c r="S13" s="31">
        <v>33594</v>
      </c>
      <c r="T13" s="31">
        <v>0</v>
      </c>
      <c r="U13" s="32">
        <f t="shared" si="0"/>
        <v>33594</v>
      </c>
      <c r="V13" s="33">
        <v>50</v>
      </c>
      <c r="X13" s="28">
        <v>2</v>
      </c>
      <c r="Y13" s="206" t="s">
        <v>21</v>
      </c>
      <c r="Z13" s="29" t="s">
        <v>22</v>
      </c>
      <c r="AA13" s="91">
        <v>211588</v>
      </c>
      <c r="AB13" s="91">
        <v>174679</v>
      </c>
      <c r="AC13" s="29">
        <f>AA13-AB13</f>
        <v>36909</v>
      </c>
    </row>
    <row r="14" spans="2:29" ht="17.25" thickBot="1" x14ac:dyDescent="0.35">
      <c r="B14" s="34" t="s">
        <v>23</v>
      </c>
      <c r="C14" s="35">
        <v>4227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44202</v>
      </c>
      <c r="S14" s="31">
        <v>58032</v>
      </c>
      <c r="T14" s="31">
        <v>29</v>
      </c>
      <c r="U14" s="32">
        <f>S14+T14</f>
        <v>58061</v>
      </c>
      <c r="V14" s="33">
        <v>54</v>
      </c>
      <c r="X14" s="28"/>
      <c r="Y14" s="207"/>
      <c r="Z14" s="29" t="s">
        <v>24</v>
      </c>
      <c r="AA14" s="29">
        <v>1233</v>
      </c>
      <c r="AB14" s="29">
        <v>9368</v>
      </c>
      <c r="AC14" s="29">
        <f>AA14-AB14</f>
        <v>-8135</v>
      </c>
    </row>
    <row r="15" spans="2:29" ht="17.25" thickBot="1" x14ac:dyDescent="0.35">
      <c r="B15" s="34" t="s">
        <v>25</v>
      </c>
      <c r="C15" s="35">
        <v>64925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211588</v>
      </c>
      <c r="T15" s="26">
        <f>SUM(T8:T14)</f>
        <v>1233</v>
      </c>
      <c r="U15" s="26">
        <f>SUM(U8:U14)</f>
        <v>212821</v>
      </c>
      <c r="V15" s="26">
        <f>SUM(V8:V14)</f>
        <v>292</v>
      </c>
      <c r="X15" s="28"/>
      <c r="Y15" s="207"/>
      <c r="Z15" s="43" t="s">
        <v>27</v>
      </c>
      <c r="AA15" s="25">
        <f>SUM(AA13:AA14)</f>
        <v>212821</v>
      </c>
      <c r="AB15" s="25">
        <f>SUM(AB13:AB14)</f>
        <v>184047</v>
      </c>
      <c r="AC15" s="25">
        <f>AA15-AB15</f>
        <v>28774</v>
      </c>
    </row>
    <row r="16" spans="2:29" ht="17.25" thickBot="1" x14ac:dyDescent="0.35">
      <c r="B16" s="34" t="s">
        <v>74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30403</v>
      </c>
      <c r="AB16" s="46">
        <f>AB15/7</f>
        <v>26292.428571428572</v>
      </c>
      <c r="AC16" s="46">
        <f>AC15/7</f>
        <v>4110.5714285714284</v>
      </c>
    </row>
    <row r="17" spans="2:29" ht="17.25" thickBot="1" x14ac:dyDescent="0.35">
      <c r="B17" s="34" t="s">
        <v>30</v>
      </c>
      <c r="C17" s="35">
        <v>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3373</v>
      </c>
      <c r="D18" s="210" t="s">
        <v>84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146663</v>
      </c>
      <c r="AB18" s="88">
        <v>140958</v>
      </c>
      <c r="AC18" s="29">
        <f>AA18-AB18</f>
        <v>5705</v>
      </c>
    </row>
    <row r="19" spans="2:29" ht="17.25" thickBot="1" x14ac:dyDescent="0.35">
      <c r="B19" s="34" t="s">
        <v>39</v>
      </c>
      <c r="C19" s="51">
        <v>39151</v>
      </c>
      <c r="D19" s="96"/>
      <c r="E19" s="96"/>
      <c r="F19" s="96"/>
      <c r="G19" s="96"/>
      <c r="H19" s="96"/>
      <c r="I19" s="96"/>
      <c r="J19" s="96"/>
      <c r="K19"/>
      <c r="L19" s="39"/>
      <c r="M19" s="52"/>
      <c r="N19" s="39"/>
      <c r="P19" s="12"/>
      <c r="Q19"/>
      <c r="R19" s="30">
        <v>44196</v>
      </c>
      <c r="S19" s="31">
        <v>697</v>
      </c>
      <c r="T19" s="41">
        <v>570</v>
      </c>
      <c r="U19" s="53">
        <f t="shared" ref="U19:U25" si="1">SUM(S19:T19)</f>
        <v>1267</v>
      </c>
      <c r="V19" s="54"/>
      <c r="X19" s="28"/>
      <c r="Y19" s="204"/>
      <c r="Z19" s="29" t="s">
        <v>40</v>
      </c>
      <c r="AA19" s="29">
        <v>64925</v>
      </c>
      <c r="AB19" s="29">
        <v>33721</v>
      </c>
      <c r="AC19" s="29">
        <f>AA19-AB19</f>
        <v>31204</v>
      </c>
    </row>
    <row r="20" spans="2:29" ht="17.25" thickBot="1" x14ac:dyDescent="0.35">
      <c r="B20" s="34" t="s">
        <v>41</v>
      </c>
      <c r="C20" s="55">
        <f>SUM(C21/6)</f>
        <v>35470.166666666664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44197</v>
      </c>
      <c r="S20" s="31">
        <v>266</v>
      </c>
      <c r="T20" s="31">
        <v>192</v>
      </c>
      <c r="U20" s="57">
        <f t="shared" si="1"/>
        <v>458</v>
      </c>
      <c r="V20" s="58"/>
      <c r="X20" s="28"/>
      <c r="Y20" s="203"/>
      <c r="Z20" s="25" t="s">
        <v>42</v>
      </c>
      <c r="AA20" s="25">
        <f>SUM(AA18:AA19)</f>
        <v>211588</v>
      </c>
      <c r="AB20" s="25">
        <f>SUM(AB18:AB19)</f>
        <v>174679</v>
      </c>
      <c r="AC20" s="25">
        <f>AA20-AB20</f>
        <v>36909</v>
      </c>
    </row>
    <row r="21" spans="2:29" ht="17.25" thickBot="1" x14ac:dyDescent="0.35">
      <c r="B21" s="92" t="s">
        <v>43</v>
      </c>
      <c r="C21" s="51">
        <f>SUM(C7:C19)</f>
        <v>212821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44198</v>
      </c>
      <c r="S21" s="31">
        <v>433</v>
      </c>
      <c r="T21" s="31">
        <v>205</v>
      </c>
      <c r="U21" s="57">
        <f t="shared" si="1"/>
        <v>638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44199</v>
      </c>
      <c r="S22" s="31">
        <v>357</v>
      </c>
      <c r="T22" s="41">
        <v>251</v>
      </c>
      <c r="U22" s="57">
        <f t="shared" si="1"/>
        <v>608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44200</v>
      </c>
      <c r="S23" s="31">
        <v>457</v>
      </c>
      <c r="T23" s="41">
        <v>252</v>
      </c>
      <c r="U23" s="57">
        <f t="shared" si="1"/>
        <v>709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44201</v>
      </c>
      <c r="S24" s="31">
        <v>681</v>
      </c>
      <c r="T24" s="41">
        <v>470</v>
      </c>
      <c r="U24" s="57">
        <f t="shared" si="1"/>
        <v>1151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44202</v>
      </c>
      <c r="S25" s="89">
        <v>770</v>
      </c>
      <c r="T25" s="90">
        <v>666</v>
      </c>
      <c r="U25" s="57">
        <f t="shared" si="1"/>
        <v>1436</v>
      </c>
      <c r="V25" s="65"/>
      <c r="X25" s="28">
        <v>8</v>
      </c>
      <c r="Y25" s="202" t="s">
        <v>47</v>
      </c>
      <c r="Z25" s="29" t="s">
        <v>9</v>
      </c>
      <c r="AA25" s="29">
        <v>200248</v>
      </c>
      <c r="AB25" s="29">
        <v>373548</v>
      </c>
      <c r="AC25" s="29">
        <f>AA25-AB25</f>
        <v>-173300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3661</v>
      </c>
      <c r="T26" s="25">
        <f>SUM(T19:T25)</f>
        <v>2606</v>
      </c>
      <c r="U26" s="26">
        <f>SUM(U19:U25)</f>
        <v>6267</v>
      </c>
      <c r="V26" s="50"/>
      <c r="X26" s="28"/>
      <c r="Y26" s="204"/>
      <c r="Z26" s="29" t="s">
        <v>10</v>
      </c>
      <c r="AA26" s="29">
        <v>275</v>
      </c>
      <c r="AB26" s="29">
        <v>534</v>
      </c>
      <c r="AC26" s="29">
        <f>AA26-AB26</f>
        <v>-259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200523</v>
      </c>
      <c r="AB27" s="25">
        <f>SUM(AB25:AB26)</f>
        <v>374082</v>
      </c>
      <c r="AC27" s="25">
        <f>AA27-AB27</f>
        <v>-173559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94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2034</v>
      </c>
      <c r="U33" s="45">
        <v>695</v>
      </c>
      <c r="V33" s="50">
        <f t="shared" ref="V33:V37" si="2">T33-U33</f>
        <v>1339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15</v>
      </c>
      <c r="U35" s="45">
        <v>15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1706</v>
      </c>
      <c r="U36" s="45">
        <v>133</v>
      </c>
      <c r="V36" s="50">
        <f t="shared" si="2"/>
        <v>1573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94" t="s">
        <v>53</v>
      </c>
      <c r="S37" s="78"/>
      <c r="T37" s="45">
        <v>284</v>
      </c>
      <c r="U37" s="45">
        <v>352</v>
      </c>
      <c r="V37" s="50">
        <f t="shared" si="2"/>
        <v>-68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94" t="s">
        <v>54</v>
      </c>
      <c r="S38" s="78"/>
      <c r="T38" s="45">
        <v>29</v>
      </c>
      <c r="U38" s="45">
        <v>195</v>
      </c>
      <c r="V38" s="50">
        <f>T38-U38</f>
        <v>-166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94" t="s">
        <v>76</v>
      </c>
      <c r="S40" s="95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94" t="s">
        <v>77</v>
      </c>
      <c r="S41" s="95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1706</v>
      </c>
      <c r="U42" s="25">
        <f>U34+U36+U41</f>
        <v>133</v>
      </c>
      <c r="V42" s="25">
        <f>V34+V36</f>
        <v>1573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85</v>
      </c>
      <c r="C47" s="93">
        <v>120</v>
      </c>
      <c r="D47" s="93">
        <v>31</v>
      </c>
      <c r="E47" s="93">
        <v>0</v>
      </c>
      <c r="F47" s="93">
        <v>0</v>
      </c>
      <c r="G47" s="93">
        <v>23</v>
      </c>
      <c r="H47" s="93">
        <v>5</v>
      </c>
      <c r="I47" s="93">
        <v>13</v>
      </c>
      <c r="J47" s="93">
        <v>0</v>
      </c>
      <c r="K47" s="93">
        <v>182</v>
      </c>
      <c r="L47" s="93">
        <v>46</v>
      </c>
      <c r="M47" s="93">
        <v>192</v>
      </c>
      <c r="N47" s="93">
        <v>228</v>
      </c>
      <c r="O47" s="83">
        <v>500</v>
      </c>
      <c r="P47" s="83" t="s">
        <v>73</v>
      </c>
      <c r="R47" s="82" t="s">
        <v>85</v>
      </c>
      <c r="S47" s="83">
        <f>K47</f>
        <v>182</v>
      </c>
      <c r="T47" s="83">
        <f>L47</f>
        <v>46</v>
      </c>
      <c r="U47" s="83">
        <f>M47</f>
        <v>192</v>
      </c>
      <c r="V47" s="83">
        <f>S47+T47</f>
        <v>228</v>
      </c>
    </row>
    <row r="48" spans="2:29" x14ac:dyDescent="0.3">
      <c r="B48" s="82" t="s">
        <v>86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86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 t="shared" ref="V48:V53" si="4">S48+T48</f>
        <v>0</v>
      </c>
    </row>
    <row r="49" spans="2:22" x14ac:dyDescent="0.3">
      <c r="B49" s="82" t="s">
        <v>87</v>
      </c>
      <c r="C49" s="93">
        <v>42</v>
      </c>
      <c r="D49" s="93">
        <v>0</v>
      </c>
      <c r="E49" s="93">
        <v>0</v>
      </c>
      <c r="F49" s="93">
        <v>0</v>
      </c>
      <c r="G49" s="93">
        <v>27</v>
      </c>
      <c r="H49" s="93">
        <v>0</v>
      </c>
      <c r="I49" s="93">
        <v>0</v>
      </c>
      <c r="J49" s="93">
        <v>0</v>
      </c>
      <c r="K49" s="93">
        <v>42</v>
      </c>
      <c r="L49" s="93">
        <v>27</v>
      </c>
      <c r="M49" s="93">
        <v>69</v>
      </c>
      <c r="N49" s="93">
        <v>69</v>
      </c>
      <c r="O49" s="83">
        <v>500</v>
      </c>
      <c r="P49" s="83" t="s">
        <v>73</v>
      </c>
      <c r="R49" s="82" t="s">
        <v>87</v>
      </c>
      <c r="S49" s="83">
        <f>K49</f>
        <v>42</v>
      </c>
      <c r="T49" s="83">
        <f t="shared" si="3"/>
        <v>27</v>
      </c>
      <c r="U49" s="83">
        <f t="shared" si="3"/>
        <v>69</v>
      </c>
      <c r="V49" s="83">
        <f t="shared" si="4"/>
        <v>69</v>
      </c>
    </row>
    <row r="50" spans="2:22" x14ac:dyDescent="0.3">
      <c r="B50" s="82" t="s">
        <v>88</v>
      </c>
      <c r="C50" s="83">
        <v>0</v>
      </c>
      <c r="D50" s="83">
        <v>0</v>
      </c>
      <c r="E50" s="83">
        <v>0</v>
      </c>
      <c r="F50" s="83">
        <v>0</v>
      </c>
      <c r="G50" s="93">
        <v>0</v>
      </c>
      <c r="H50" s="93">
        <v>0</v>
      </c>
      <c r="I50" s="93">
        <v>0</v>
      </c>
      <c r="J50" s="93">
        <v>0</v>
      </c>
      <c r="K50" s="83">
        <v>0</v>
      </c>
      <c r="L50" s="83">
        <v>0</v>
      </c>
      <c r="M50" s="83">
        <v>0</v>
      </c>
      <c r="N50" s="83">
        <v>0</v>
      </c>
      <c r="O50" s="83">
        <v>500</v>
      </c>
      <c r="P50" s="83" t="s">
        <v>73</v>
      </c>
      <c r="R50" s="82" t="s">
        <v>88</v>
      </c>
      <c r="S50" s="83">
        <f>K50</f>
        <v>0</v>
      </c>
      <c r="T50" s="83">
        <f t="shared" si="3"/>
        <v>0</v>
      </c>
      <c r="U50" s="83">
        <f t="shared" si="3"/>
        <v>0</v>
      </c>
      <c r="V50" s="83">
        <f t="shared" si="4"/>
        <v>0</v>
      </c>
    </row>
    <row r="51" spans="2:22" x14ac:dyDescent="0.3">
      <c r="B51" s="82" t="s">
        <v>89</v>
      </c>
      <c r="C51" s="83">
        <v>5</v>
      </c>
      <c r="D51" s="83">
        <v>1</v>
      </c>
      <c r="E51" s="83">
        <v>0</v>
      </c>
      <c r="F51" s="83">
        <v>0</v>
      </c>
      <c r="G51" s="83">
        <v>0</v>
      </c>
      <c r="H51" s="83">
        <v>5</v>
      </c>
      <c r="I51" s="83">
        <v>0</v>
      </c>
      <c r="J51" s="83">
        <v>4</v>
      </c>
      <c r="K51" s="83">
        <v>7</v>
      </c>
      <c r="L51" s="83">
        <v>18</v>
      </c>
      <c r="M51" s="83">
        <v>15</v>
      </c>
      <c r="N51" s="83">
        <v>25</v>
      </c>
      <c r="O51" s="83">
        <v>500</v>
      </c>
      <c r="P51" s="83" t="s">
        <v>73</v>
      </c>
      <c r="R51" s="82" t="s">
        <v>89</v>
      </c>
      <c r="S51" s="83">
        <f t="shared" si="3"/>
        <v>7</v>
      </c>
      <c r="T51" s="83">
        <f t="shared" si="3"/>
        <v>18</v>
      </c>
      <c r="U51" s="83">
        <f t="shared" si="3"/>
        <v>15</v>
      </c>
      <c r="V51" s="83">
        <f t="shared" si="4"/>
        <v>25</v>
      </c>
    </row>
    <row r="52" spans="2:22" x14ac:dyDescent="0.3">
      <c r="B52" s="82" t="s">
        <v>90</v>
      </c>
      <c r="C52" s="83">
        <v>0</v>
      </c>
      <c r="D52" s="83">
        <v>0</v>
      </c>
      <c r="E52" s="83">
        <v>0</v>
      </c>
      <c r="F52" s="83">
        <v>0</v>
      </c>
      <c r="G52" s="83">
        <v>0</v>
      </c>
      <c r="H52" s="83">
        <v>0</v>
      </c>
      <c r="I52" s="83">
        <v>0</v>
      </c>
      <c r="J52" s="83">
        <v>0</v>
      </c>
      <c r="K52" s="83">
        <v>0</v>
      </c>
      <c r="L52" s="83">
        <v>0</v>
      </c>
      <c r="M52" s="83">
        <v>0</v>
      </c>
      <c r="N52" s="83">
        <v>0</v>
      </c>
      <c r="O52" s="83">
        <v>500</v>
      </c>
      <c r="P52" s="83" t="s">
        <v>73</v>
      </c>
      <c r="R52" s="82" t="s">
        <v>90</v>
      </c>
      <c r="S52" s="83">
        <f t="shared" si="3"/>
        <v>0</v>
      </c>
      <c r="T52" s="83">
        <f>L52</f>
        <v>0</v>
      </c>
      <c r="U52" s="83">
        <f t="shared" si="3"/>
        <v>0</v>
      </c>
      <c r="V52" s="83">
        <f t="shared" si="4"/>
        <v>0</v>
      </c>
    </row>
    <row r="53" spans="2:22" x14ac:dyDescent="0.3">
      <c r="B53" s="82" t="s">
        <v>91</v>
      </c>
      <c r="C53" s="83">
        <v>13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13</v>
      </c>
      <c r="L53" s="83">
        <v>0</v>
      </c>
      <c r="M53" s="83">
        <v>13</v>
      </c>
      <c r="N53" s="83">
        <v>13</v>
      </c>
      <c r="O53" s="83">
        <v>500</v>
      </c>
      <c r="P53" s="83" t="s">
        <v>73</v>
      </c>
      <c r="R53" s="82" t="s">
        <v>91</v>
      </c>
      <c r="S53" s="83">
        <f t="shared" si="3"/>
        <v>13</v>
      </c>
      <c r="T53" s="83">
        <f t="shared" si="3"/>
        <v>0</v>
      </c>
      <c r="U53" s="83">
        <f t="shared" si="3"/>
        <v>13</v>
      </c>
      <c r="V53" s="83">
        <f t="shared" si="4"/>
        <v>13</v>
      </c>
    </row>
    <row r="54" spans="2:22" x14ac:dyDescent="0.3">
      <c r="B54" s="82" t="s">
        <v>26</v>
      </c>
      <c r="C54" s="82">
        <f>SUM(C47:C53)</f>
        <v>180</v>
      </c>
      <c r="D54" s="82">
        <f t="shared" ref="D54:O54" si="5">SUM(D47:D53)</f>
        <v>32</v>
      </c>
      <c r="E54" s="82">
        <f t="shared" si="5"/>
        <v>0</v>
      </c>
      <c r="F54" s="82">
        <f t="shared" si="5"/>
        <v>0</v>
      </c>
      <c r="G54" s="82">
        <f t="shared" si="5"/>
        <v>50</v>
      </c>
      <c r="H54" s="82">
        <f t="shared" si="5"/>
        <v>10</v>
      </c>
      <c r="I54" s="82">
        <f t="shared" si="5"/>
        <v>13</v>
      </c>
      <c r="J54" s="82">
        <f t="shared" si="5"/>
        <v>4</v>
      </c>
      <c r="K54" s="82">
        <f t="shared" si="5"/>
        <v>244</v>
      </c>
      <c r="L54" s="82">
        <f t="shared" si="5"/>
        <v>91</v>
      </c>
      <c r="M54" s="82">
        <f t="shared" si="5"/>
        <v>289</v>
      </c>
      <c r="N54" s="82">
        <f t="shared" si="5"/>
        <v>335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16:22" x14ac:dyDescent="0.3">
      <c r="Q65"/>
      <c r="R65" s="22"/>
      <c r="S65" s="22"/>
      <c r="T65"/>
      <c r="U65"/>
      <c r="V65" s="22"/>
    </row>
    <row r="66" spans="16:22" x14ac:dyDescent="0.3">
      <c r="Q66"/>
      <c r="R66"/>
      <c r="S66"/>
      <c r="T66"/>
      <c r="U66"/>
      <c r="V66" s="22"/>
    </row>
    <row r="67" spans="16:22" x14ac:dyDescent="0.3">
      <c r="P67" s="76"/>
      <c r="Q67"/>
      <c r="R67"/>
      <c r="S67" s="87"/>
      <c r="T67"/>
      <c r="U67"/>
      <c r="V67" s="22"/>
    </row>
    <row r="68" spans="16:22" x14ac:dyDescent="0.3">
      <c r="Q68"/>
      <c r="R68"/>
      <c r="S68"/>
      <c r="T68"/>
      <c r="U68"/>
      <c r="V68" s="22"/>
    </row>
    <row r="69" spans="16:22" x14ac:dyDescent="0.3">
      <c r="Q69"/>
      <c r="R69"/>
      <c r="S69"/>
      <c r="T69"/>
      <c r="U69"/>
      <c r="V69" s="22"/>
    </row>
    <row r="70" spans="16:22" x14ac:dyDescent="0.3">
      <c r="Q70"/>
      <c r="R70"/>
      <c r="S70"/>
      <c r="T70"/>
      <c r="U70"/>
      <c r="V70" s="22"/>
    </row>
    <row r="71" spans="16:22" x14ac:dyDescent="0.3">
      <c r="Q71"/>
      <c r="R71"/>
      <c r="S71" s="87"/>
      <c r="T71"/>
      <c r="U71"/>
      <c r="V71" s="22"/>
    </row>
    <row r="72" spans="16:22" x14ac:dyDescent="0.3">
      <c r="Q72"/>
      <c r="R72"/>
      <c r="S72"/>
      <c r="T72"/>
      <c r="U72"/>
      <c r="V72" s="22"/>
    </row>
    <row r="73" spans="16:22" x14ac:dyDescent="0.3">
      <c r="P73" s="76"/>
      <c r="Q73"/>
      <c r="R73"/>
      <c r="S73"/>
      <c r="T73"/>
      <c r="U73"/>
      <c r="V73" s="22"/>
    </row>
    <row r="74" spans="16:22" x14ac:dyDescent="0.3">
      <c r="Q74"/>
      <c r="R74"/>
      <c r="S74"/>
      <c r="T74"/>
      <c r="U74"/>
      <c r="V74" s="22"/>
    </row>
    <row r="76" spans="16:22" x14ac:dyDescent="0.3">
      <c r="P76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{892101FA-6390-4B43-8A0F-1EF0F919CE86}</x14:id>
        </ext>
      </extLst>
    </cfRule>
    <cfRule type="top10" dxfId="209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{A64E7166-A5D4-4F21-9C62-08A9CC43CF74}</x14:id>
        </ext>
      </extLst>
    </cfRule>
    <cfRule type="top10" dxfId="208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{3A2F1031-C8AE-4D68-B1DC-BB91FF4BAEBD}</x14:id>
        </ext>
      </extLst>
    </cfRule>
    <cfRule type="top10" dxfId="207" priority="7" percent="1" rank="10"/>
  </conditionalFormatting>
  <conditionalFormatting sqref="O47:O53">
    <cfRule type="cellIs" dxfId="206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{72384E76-72D6-4F41-A5B1-8435BDB77040}</x14:id>
        </ext>
      </extLst>
    </cfRule>
  </conditionalFormatting>
  <conditionalFormatting sqref="C47:N53">
    <cfRule type="cellIs" dxfId="205" priority="3" operator="greaterThan">
      <formula>"O35"</formula>
    </cfRule>
  </conditionalFormatting>
  <conditionalFormatting sqref="N47:N53">
    <cfRule type="cellIs" dxfId="204" priority="1" operator="greaterThan">
      <formula>500</formula>
    </cfRule>
    <cfRule type="cellIs" dxfId="203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02401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2401" r:id="rId4"/>
      </mc:Fallback>
    </mc:AlternateContent>
    <mc:AlternateContent xmlns:mc="http://schemas.openxmlformats.org/markup-compatibility/2006">
      <mc:Choice Requires="x14">
        <oleObject progId="Unknown" shapeId="102402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2402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2101FA-6390-4B43-8A0F-1EF0F919CE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A64E7166-A5D4-4F21-9C62-08A9CC43CF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3A2F1031-C8AE-4D68-B1DC-BB91FF4BAE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72384E76-72D6-4F41-A5B1-8435BDB770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3A3169B8-9CDA-44CC-8BE6-CF1F541DC93C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'3IST DEC 2020 - 6TH JAN 2021'!S47:V47</xm:f>
              <xm:sqref>W47</xm:sqref>
            </x14:sparkline>
            <x14:sparkline>
              <xm:f>'3IST DEC 2020 - 6TH JAN 2021'!S48:V48</xm:f>
              <xm:sqref>W48</xm:sqref>
            </x14:sparkline>
            <x14:sparkline>
              <xm:f>'3IST DEC 2020 - 6TH JAN 2021'!S49:V49</xm:f>
              <xm:sqref>W49</xm:sqref>
            </x14:sparkline>
            <x14:sparkline>
              <xm:f>'3IST DEC 2020 - 6TH JAN 2021'!S50:V50</xm:f>
              <xm:sqref>W50</xm:sqref>
            </x14:sparkline>
            <x14:sparkline>
              <xm:f>'3IST DEC 2020 - 6TH JAN 2021'!S51:V51</xm:f>
              <xm:sqref>W51</xm:sqref>
            </x14:sparkline>
            <x14:sparkline>
              <xm:f>'3IST DEC 2020 - 6TH JAN 2021'!S52:V52</xm:f>
              <xm:sqref>W52</xm:sqref>
            </x14:sparkline>
            <x14:sparkline>
              <xm:f>'3IST DEC 2020 - 6TH JAN 2021'!S53:V53</xm:f>
              <xm:sqref>W53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DA8D-31EC-4AD9-B713-93A2FCF95268}">
  <dimension ref="B1:AE81"/>
  <sheetViews>
    <sheetView workbookViewId="0">
      <selection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197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206</v>
      </c>
      <c r="S5" s="3"/>
      <c r="T5" s="3"/>
      <c r="U5" s="4"/>
      <c r="V5" s="5"/>
      <c r="Y5" s="6"/>
      <c r="Z5" s="7" t="s">
        <v>208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5054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23</v>
      </c>
      <c r="AB7" s="29">
        <v>19</v>
      </c>
      <c r="AC7" s="29">
        <f>AA7-AB7</f>
        <v>4</v>
      </c>
    </row>
    <row r="8" spans="2:29" ht="17.25" thickBot="1" x14ac:dyDescent="0.35">
      <c r="B8" s="16" t="s">
        <v>15</v>
      </c>
      <c r="C8" s="17">
        <v>65070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44259</v>
      </c>
      <c r="S8" s="31">
        <v>53131</v>
      </c>
      <c r="T8" s="41">
        <v>0</v>
      </c>
      <c r="U8" s="32">
        <f>S8+T8</f>
        <v>53131</v>
      </c>
      <c r="V8" s="33">
        <v>65</v>
      </c>
      <c r="X8" s="28"/>
      <c r="Y8" s="204"/>
      <c r="Z8" s="29" t="s">
        <v>16</v>
      </c>
      <c r="AA8" s="29">
        <v>3</v>
      </c>
      <c r="AB8" s="29">
        <v>3</v>
      </c>
      <c r="AC8" s="29">
        <f>AA8-AB8</f>
        <v>0</v>
      </c>
    </row>
    <row r="9" spans="2:29" ht="17.25" thickBot="1" x14ac:dyDescent="0.35">
      <c r="B9" s="16" t="s">
        <v>7</v>
      </c>
      <c r="C9" s="17">
        <v>71540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44260</v>
      </c>
      <c r="S9" s="31">
        <v>46632</v>
      </c>
      <c r="T9" s="31">
        <v>0</v>
      </c>
      <c r="U9" s="32">
        <f t="shared" ref="U9:U13" si="0">S9+T9</f>
        <v>46632</v>
      </c>
      <c r="V9" s="33">
        <v>60</v>
      </c>
      <c r="X9" s="28"/>
      <c r="Y9" s="204"/>
      <c r="Z9" s="29" t="s">
        <v>18</v>
      </c>
      <c r="AA9" s="29">
        <v>2</v>
      </c>
      <c r="AB9" s="29">
        <v>1</v>
      </c>
      <c r="AC9" s="29">
        <f>AA9-AB9</f>
        <v>1</v>
      </c>
    </row>
    <row r="10" spans="2:29" ht="17.25" thickBot="1" x14ac:dyDescent="0.35">
      <c r="B10" s="16" t="s">
        <v>17</v>
      </c>
      <c r="C10" s="17">
        <v>13000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44261</v>
      </c>
      <c r="S10" s="31">
        <v>32662</v>
      </c>
      <c r="T10" s="31">
        <v>381</v>
      </c>
      <c r="U10" s="32">
        <f t="shared" si="0"/>
        <v>33043</v>
      </c>
      <c r="V10" s="33">
        <v>46</v>
      </c>
      <c r="X10" s="28"/>
      <c r="Y10" s="204"/>
      <c r="Z10" s="29" t="s">
        <v>19</v>
      </c>
      <c r="AA10" s="29">
        <v>22</v>
      </c>
      <c r="AB10" s="29">
        <v>24</v>
      </c>
      <c r="AC10" s="29">
        <f>AA10-AB10</f>
        <v>-2</v>
      </c>
    </row>
    <row r="11" spans="2:29" ht="17.25" thickBot="1" x14ac:dyDescent="0.35">
      <c r="B11" s="34" t="s">
        <v>79</v>
      </c>
      <c r="C11" s="35">
        <v>0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44262</v>
      </c>
      <c r="S11" s="31">
        <v>28533</v>
      </c>
      <c r="T11" s="31">
        <v>1636</v>
      </c>
      <c r="U11" s="32">
        <f t="shared" si="0"/>
        <v>30169</v>
      </c>
      <c r="V11" s="33">
        <v>42</v>
      </c>
      <c r="X11" s="28"/>
      <c r="Y11" s="203"/>
      <c r="Z11" s="29" t="s">
        <v>20</v>
      </c>
      <c r="AA11" s="29">
        <v>5</v>
      </c>
      <c r="AB11" s="29">
        <v>5</v>
      </c>
      <c r="AC11" s="29">
        <f>AA11-AB11</f>
        <v>0</v>
      </c>
    </row>
    <row r="12" spans="2:29" ht="17.25" thickBot="1" x14ac:dyDescent="0.35">
      <c r="B12" s="34" t="s">
        <v>119</v>
      </c>
      <c r="C12" s="35">
        <v>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44263</v>
      </c>
      <c r="S12" s="31">
        <v>29418</v>
      </c>
      <c r="T12" s="31">
        <v>12354</v>
      </c>
      <c r="U12" s="32">
        <f t="shared" si="0"/>
        <v>41772</v>
      </c>
      <c r="V12" s="33">
        <v>32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1496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44264</v>
      </c>
      <c r="S13" s="31">
        <v>34049</v>
      </c>
      <c r="T13" s="31">
        <v>1339</v>
      </c>
      <c r="U13" s="32">
        <f t="shared" si="0"/>
        <v>35388</v>
      </c>
      <c r="V13" s="33">
        <v>50</v>
      </c>
      <c r="X13" s="28">
        <v>2</v>
      </c>
      <c r="Y13" s="206" t="s">
        <v>21</v>
      </c>
      <c r="Z13" s="29" t="s">
        <v>22</v>
      </c>
      <c r="AA13" s="91">
        <v>254483</v>
      </c>
      <c r="AB13" s="91">
        <v>227215</v>
      </c>
      <c r="AC13" s="29">
        <f>AA13-AB13</f>
        <v>27268</v>
      </c>
    </row>
    <row r="14" spans="2:29" ht="17.25" thickBot="1" x14ac:dyDescent="0.35">
      <c r="B14" s="34" t="s">
        <v>23</v>
      </c>
      <c r="C14" s="35">
        <v>1684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44265</v>
      </c>
      <c r="S14" s="31">
        <v>30058</v>
      </c>
      <c r="T14" s="31">
        <v>470</v>
      </c>
      <c r="U14" s="32">
        <f>S14+T14</f>
        <v>30528</v>
      </c>
      <c r="V14" s="33">
        <v>45</v>
      </c>
      <c r="X14" s="28"/>
      <c r="Y14" s="207"/>
      <c r="Z14" s="29" t="s">
        <v>24</v>
      </c>
      <c r="AA14" s="91">
        <v>16180</v>
      </c>
      <c r="AB14" s="29">
        <v>14726</v>
      </c>
      <c r="AC14" s="29">
        <f>AA14-AB14</f>
        <v>1454</v>
      </c>
    </row>
    <row r="15" spans="2:29" ht="17.25" thickBot="1" x14ac:dyDescent="0.35">
      <c r="B15" s="34" t="s">
        <v>25</v>
      </c>
      <c r="C15" s="35">
        <v>71925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254483</v>
      </c>
      <c r="T15" s="26">
        <f>SUM(T8:T14)</f>
        <v>16180</v>
      </c>
      <c r="U15" s="26">
        <f>SUM(U8:U14)</f>
        <v>270663</v>
      </c>
      <c r="V15" s="26">
        <f>SUM(V8:V14)</f>
        <v>340</v>
      </c>
      <c r="X15" s="28"/>
      <c r="Y15" s="207"/>
      <c r="Z15" s="43" t="s">
        <v>27</v>
      </c>
      <c r="AA15" s="25">
        <f>SUM(AA13:AA14)</f>
        <v>270663</v>
      </c>
      <c r="AB15" s="25">
        <f>SUM(AB13:AB14)</f>
        <v>241941</v>
      </c>
      <c r="AC15" s="25">
        <f>AA15-AB15</f>
        <v>28722</v>
      </c>
    </row>
    <row r="16" spans="2:29" ht="17.25" thickBot="1" x14ac:dyDescent="0.35">
      <c r="B16" s="34" t="s">
        <v>185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38666.142857142855</v>
      </c>
      <c r="AB16" s="46">
        <f>AB15/7</f>
        <v>34563</v>
      </c>
      <c r="AC16" s="46">
        <f>AC15/7</f>
        <v>4103.1428571428569</v>
      </c>
    </row>
    <row r="17" spans="2:31" ht="17.25" thickBot="1" x14ac:dyDescent="0.35">
      <c r="B17" s="34" t="s">
        <v>30</v>
      </c>
      <c r="C17" s="35">
        <v>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1" ht="17.25" thickBot="1" x14ac:dyDescent="0.35">
      <c r="B18" s="34" t="s">
        <v>33</v>
      </c>
      <c r="C18" s="51">
        <v>5795</v>
      </c>
      <c r="D18" s="210" t="s">
        <v>198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182558</v>
      </c>
      <c r="AB18" s="88">
        <v>156910</v>
      </c>
      <c r="AC18" s="29">
        <f>AA18-AB18</f>
        <v>25648</v>
      </c>
    </row>
    <row r="19" spans="2:31" ht="17.25" thickBot="1" x14ac:dyDescent="0.35">
      <c r="B19" s="34" t="s">
        <v>39</v>
      </c>
      <c r="C19" s="51">
        <v>35099</v>
      </c>
      <c r="D19" s="122"/>
      <c r="E19" s="122"/>
      <c r="F19" s="122"/>
      <c r="G19" s="122"/>
      <c r="H19" s="122"/>
      <c r="I19" s="122"/>
      <c r="J19" s="122"/>
      <c r="K19"/>
      <c r="L19" s="39"/>
      <c r="M19" s="52"/>
      <c r="N19" s="39"/>
      <c r="P19" s="12"/>
      <c r="Q19"/>
      <c r="R19" s="30">
        <v>44259</v>
      </c>
      <c r="S19" s="31">
        <v>750</v>
      </c>
      <c r="T19" s="41">
        <v>524</v>
      </c>
      <c r="U19" s="53">
        <f t="shared" ref="U19:U25" si="1">SUM(S19:T19)</f>
        <v>1274</v>
      </c>
      <c r="V19" s="54"/>
      <c r="X19" s="28"/>
      <c r="Y19" s="204"/>
      <c r="Z19" s="29" t="s">
        <v>40</v>
      </c>
      <c r="AA19" s="29">
        <v>71925</v>
      </c>
      <c r="AB19" s="29">
        <v>70305</v>
      </c>
      <c r="AC19" s="29">
        <f>AA19-AB19</f>
        <v>1620</v>
      </c>
    </row>
    <row r="20" spans="2:31" ht="17.25" thickBot="1" x14ac:dyDescent="0.35">
      <c r="B20" s="34" t="s">
        <v>41</v>
      </c>
      <c r="C20" s="55">
        <f>SUM(C21/6)</f>
        <v>45110.5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44260</v>
      </c>
      <c r="S20" s="31">
        <v>441</v>
      </c>
      <c r="T20" s="31">
        <v>394</v>
      </c>
      <c r="U20" s="57">
        <f t="shared" si="1"/>
        <v>835</v>
      </c>
      <c r="V20" s="58"/>
      <c r="X20" s="28"/>
      <c r="Y20" s="203"/>
      <c r="Z20" s="25" t="s">
        <v>42</v>
      </c>
      <c r="AA20" s="25">
        <f>SUM(AA18:AA19)</f>
        <v>254483</v>
      </c>
      <c r="AB20" s="25">
        <f>SUM(AB18:AB19)</f>
        <v>227215</v>
      </c>
      <c r="AC20" s="25">
        <f>AA20-AB20</f>
        <v>27268</v>
      </c>
    </row>
    <row r="21" spans="2:31" ht="17.25" thickBot="1" x14ac:dyDescent="0.35">
      <c r="B21" s="92" t="s">
        <v>43</v>
      </c>
      <c r="C21" s="51">
        <f>SUM(C7:C19)</f>
        <v>270663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44261</v>
      </c>
      <c r="S21" s="31">
        <v>284</v>
      </c>
      <c r="T21" s="31">
        <v>237</v>
      </c>
      <c r="U21" s="57">
        <f t="shared" si="1"/>
        <v>521</v>
      </c>
      <c r="V21" s="58"/>
      <c r="X21" s="28"/>
      <c r="Y21" s="199"/>
      <c r="Z21" s="200"/>
      <c r="AA21" s="200"/>
      <c r="AB21" s="200"/>
      <c r="AC21" s="201"/>
    </row>
    <row r="22" spans="2:31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44262</v>
      </c>
      <c r="S22" s="31">
        <v>132</v>
      </c>
      <c r="T22" s="41">
        <v>113</v>
      </c>
      <c r="U22" s="57">
        <f t="shared" si="1"/>
        <v>245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  <c r="AE22" s="1">
        <v>1</v>
      </c>
    </row>
    <row r="23" spans="2:31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44263</v>
      </c>
      <c r="S23" s="31">
        <v>132</v>
      </c>
      <c r="T23" s="41">
        <v>44</v>
      </c>
      <c r="U23" s="57">
        <f t="shared" si="1"/>
        <v>176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31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44264</v>
      </c>
      <c r="S24" s="31">
        <v>596</v>
      </c>
      <c r="T24" s="41">
        <v>229</v>
      </c>
      <c r="U24" s="57">
        <f t="shared" si="1"/>
        <v>825</v>
      </c>
      <c r="V24" s="58"/>
      <c r="X24" s="28"/>
      <c r="Y24" s="199"/>
      <c r="Z24" s="200"/>
      <c r="AA24" s="200"/>
      <c r="AB24" s="200"/>
      <c r="AC24" s="201"/>
    </row>
    <row r="25" spans="2:31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44265</v>
      </c>
      <c r="S25" s="89">
        <v>449</v>
      </c>
      <c r="T25" s="90">
        <v>286</v>
      </c>
      <c r="U25" s="57">
        <f t="shared" si="1"/>
        <v>735</v>
      </c>
      <c r="V25" s="65"/>
      <c r="X25" s="28">
        <v>8</v>
      </c>
      <c r="Y25" s="202" t="s">
        <v>47</v>
      </c>
      <c r="Z25" s="29" t="s">
        <v>9</v>
      </c>
      <c r="AA25" s="29">
        <v>343354</v>
      </c>
      <c r="AB25" s="29">
        <v>304281</v>
      </c>
      <c r="AC25" s="29">
        <f>AA25-AB25</f>
        <v>39073</v>
      </c>
    </row>
    <row r="26" spans="2:31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2784</v>
      </c>
      <c r="T26" s="25">
        <f>SUM(T19:T25)</f>
        <v>1827</v>
      </c>
      <c r="U26" s="26">
        <f>SUM(U19:U25)</f>
        <v>4611</v>
      </c>
      <c r="V26" s="50"/>
      <c r="X26" s="28"/>
      <c r="Y26" s="204"/>
      <c r="Z26" s="29" t="s">
        <v>10</v>
      </c>
      <c r="AA26" s="29">
        <v>1742</v>
      </c>
      <c r="AB26" s="29">
        <v>30964</v>
      </c>
      <c r="AC26" s="29">
        <f>AA26-AB26</f>
        <v>-29222</v>
      </c>
    </row>
    <row r="27" spans="2:31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345096</v>
      </c>
      <c r="AB27" s="25">
        <f>SUM(AB25:AB26)</f>
        <v>335245</v>
      </c>
      <c r="AC27" s="25">
        <f>AA27-AB27</f>
        <v>9851</v>
      </c>
    </row>
    <row r="28" spans="2:31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1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1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1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207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1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3684</v>
      </c>
      <c r="U33" s="45">
        <v>0</v>
      </c>
      <c r="V33" s="50">
        <f t="shared" ref="V33:V37" si="2">T33-U33</f>
        <v>3684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5</v>
      </c>
      <c r="U35" s="45">
        <v>0</v>
      </c>
      <c r="V35" s="50">
        <f t="shared" si="2"/>
        <v>5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2832</v>
      </c>
      <c r="U36" s="45">
        <v>0</v>
      </c>
      <c r="V36" s="50">
        <f t="shared" si="2"/>
        <v>2832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23" t="s">
        <v>53</v>
      </c>
      <c r="S37" s="78"/>
      <c r="T37" s="45">
        <v>817</v>
      </c>
      <c r="U37" s="45">
        <v>0</v>
      </c>
      <c r="V37" s="50">
        <f t="shared" si="2"/>
        <v>817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23" t="s">
        <v>54</v>
      </c>
      <c r="S38" s="78"/>
      <c r="T38" s="45">
        <v>30</v>
      </c>
      <c r="U38" s="45">
        <v>0</v>
      </c>
      <c r="V38" s="50">
        <f>T38-U38</f>
        <v>30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23" t="s">
        <v>76</v>
      </c>
      <c r="S40" s="124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23" t="s">
        <v>77</v>
      </c>
      <c r="S41" s="124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2832</v>
      </c>
      <c r="U42" s="25">
        <f>U34+U36+U41</f>
        <v>0</v>
      </c>
      <c r="V42" s="25">
        <f>V34+V36</f>
        <v>2832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199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199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200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200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 t="shared" ref="V48:V53" si="4">S48+T48</f>
        <v>0</v>
      </c>
    </row>
    <row r="49" spans="2:22" x14ac:dyDescent="0.3">
      <c r="B49" s="82" t="s">
        <v>201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3">
        <v>500</v>
      </c>
      <c r="P49" s="83" t="s">
        <v>73</v>
      </c>
      <c r="R49" s="82" t="s">
        <v>201</v>
      </c>
      <c r="S49" s="83">
        <f>K49</f>
        <v>0</v>
      </c>
      <c r="T49" s="83">
        <f t="shared" si="3"/>
        <v>0</v>
      </c>
      <c r="U49" s="83">
        <f t="shared" si="3"/>
        <v>0</v>
      </c>
      <c r="V49" s="83">
        <f t="shared" si="4"/>
        <v>0</v>
      </c>
    </row>
    <row r="50" spans="2:22" x14ac:dyDescent="0.3">
      <c r="B50" s="82" t="s">
        <v>202</v>
      </c>
      <c r="C50" s="83">
        <v>0</v>
      </c>
      <c r="D50" s="83">
        <v>0</v>
      </c>
      <c r="E50" s="83">
        <v>0</v>
      </c>
      <c r="F50" s="83">
        <v>0</v>
      </c>
      <c r="G50" s="93">
        <v>0</v>
      </c>
      <c r="H50" s="93">
        <v>44</v>
      </c>
      <c r="I50" s="93">
        <v>0</v>
      </c>
      <c r="J50" s="93">
        <v>0</v>
      </c>
      <c r="K50" s="83">
        <v>0</v>
      </c>
      <c r="L50" s="83">
        <v>88</v>
      </c>
      <c r="M50" s="83">
        <v>44</v>
      </c>
      <c r="N50" s="83">
        <v>88</v>
      </c>
      <c r="O50" s="83">
        <v>500</v>
      </c>
      <c r="P50" s="83" t="s">
        <v>73</v>
      </c>
      <c r="R50" s="82" t="s">
        <v>202</v>
      </c>
      <c r="S50" s="83">
        <f>K50</f>
        <v>0</v>
      </c>
      <c r="T50" s="83">
        <f t="shared" si="3"/>
        <v>88</v>
      </c>
      <c r="U50" s="83">
        <f t="shared" si="3"/>
        <v>44</v>
      </c>
      <c r="V50" s="83">
        <f t="shared" si="4"/>
        <v>88</v>
      </c>
    </row>
    <row r="51" spans="2:22" x14ac:dyDescent="0.3">
      <c r="B51" s="82" t="s">
        <v>203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3">
        <v>500</v>
      </c>
      <c r="P51" s="83" t="s">
        <v>73</v>
      </c>
      <c r="R51" s="82" t="s">
        <v>203</v>
      </c>
      <c r="S51" s="83">
        <f t="shared" si="3"/>
        <v>0</v>
      </c>
      <c r="T51" s="83">
        <f t="shared" si="3"/>
        <v>0</v>
      </c>
      <c r="U51" s="83">
        <f t="shared" si="3"/>
        <v>0</v>
      </c>
      <c r="V51" s="83">
        <f t="shared" si="4"/>
        <v>0</v>
      </c>
    </row>
    <row r="52" spans="2:22" x14ac:dyDescent="0.3">
      <c r="B52" s="82" t="s">
        <v>204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3">
        <v>500</v>
      </c>
      <c r="P52" s="83" t="s">
        <v>73</v>
      </c>
      <c r="R52" s="82" t="s">
        <v>204</v>
      </c>
      <c r="S52" s="83">
        <f t="shared" si="3"/>
        <v>0</v>
      </c>
      <c r="T52" s="83">
        <f>L52</f>
        <v>0</v>
      </c>
      <c r="U52" s="83">
        <f t="shared" si="3"/>
        <v>0</v>
      </c>
      <c r="V52" s="83">
        <f t="shared" si="4"/>
        <v>0</v>
      </c>
    </row>
    <row r="53" spans="2:22" x14ac:dyDescent="0.3">
      <c r="B53" s="82" t="s">
        <v>205</v>
      </c>
      <c r="C53" s="83">
        <v>0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3">
        <v>0</v>
      </c>
      <c r="N53" s="83">
        <v>0</v>
      </c>
      <c r="O53" s="83">
        <v>500</v>
      </c>
      <c r="P53" s="83" t="s">
        <v>73</v>
      </c>
      <c r="R53" s="82" t="s">
        <v>205</v>
      </c>
      <c r="S53" s="83">
        <f t="shared" si="3"/>
        <v>0</v>
      </c>
      <c r="T53" s="83">
        <f t="shared" si="3"/>
        <v>0</v>
      </c>
      <c r="U53" s="83">
        <f t="shared" si="3"/>
        <v>0</v>
      </c>
      <c r="V53" s="83">
        <f t="shared" si="4"/>
        <v>0</v>
      </c>
    </row>
    <row r="54" spans="2:22" x14ac:dyDescent="0.3">
      <c r="B54" s="82" t="s">
        <v>26</v>
      </c>
      <c r="C54" s="82">
        <f>SUM(C47:C53)</f>
        <v>0</v>
      </c>
      <c r="D54" s="82">
        <f t="shared" ref="D54:O54" si="5">SUM(D47:D53)</f>
        <v>0</v>
      </c>
      <c r="E54" s="82">
        <f t="shared" si="5"/>
        <v>0</v>
      </c>
      <c r="F54" s="82">
        <f t="shared" si="5"/>
        <v>0</v>
      </c>
      <c r="G54" s="82">
        <f t="shared" si="5"/>
        <v>0</v>
      </c>
      <c r="H54" s="82">
        <f t="shared" si="5"/>
        <v>44</v>
      </c>
      <c r="I54" s="82">
        <f t="shared" si="5"/>
        <v>0</v>
      </c>
      <c r="J54" s="82">
        <f t="shared" si="5"/>
        <v>0</v>
      </c>
      <c r="K54" s="82">
        <f t="shared" si="5"/>
        <v>0</v>
      </c>
      <c r="L54" s="82">
        <f t="shared" si="5"/>
        <v>88</v>
      </c>
      <c r="M54" s="82">
        <f t="shared" si="5"/>
        <v>44</v>
      </c>
      <c r="N54" s="82">
        <f t="shared" si="5"/>
        <v>88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{3401D7D2-D37F-45F3-A166-AD99BEE1E297}</x14:id>
        </ext>
      </extLst>
    </cfRule>
    <cfRule type="top10" dxfId="146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{14AE4C2C-4487-4712-8795-A973767C8953}</x14:id>
        </ext>
      </extLst>
    </cfRule>
    <cfRule type="top10" dxfId="145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{D950EC2A-9F81-4664-B970-170AD35023E8}</x14:id>
        </ext>
      </extLst>
    </cfRule>
    <cfRule type="top10" dxfId="144" priority="7" percent="1" rank="10"/>
  </conditionalFormatting>
  <conditionalFormatting sqref="O47:O53">
    <cfRule type="cellIs" dxfId="143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{CA117AC8-7E55-4D9C-9EA4-CB85DD99EB01}</x14:id>
        </ext>
      </extLst>
    </cfRule>
  </conditionalFormatting>
  <conditionalFormatting sqref="C47:N53">
    <cfRule type="cellIs" dxfId="142" priority="3" operator="greaterThan">
      <formula>"O35"</formula>
    </cfRule>
  </conditionalFormatting>
  <conditionalFormatting sqref="N47:N53">
    <cfRule type="cellIs" dxfId="141" priority="1" operator="greaterThan">
      <formula>500</formula>
    </cfRule>
    <cfRule type="cellIs" dxfId="140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11617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1617" r:id="rId4"/>
      </mc:Fallback>
    </mc:AlternateContent>
    <mc:AlternateContent xmlns:mc="http://schemas.openxmlformats.org/markup-compatibility/2006">
      <mc:Choice Requires="x14">
        <oleObject progId="Unknown" shapeId="111618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1618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01D7D2-D37F-45F3-A166-AD99BEE1E2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14AE4C2C-4487-4712-8795-A973767C89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D950EC2A-9F81-4664-B970-170AD35023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CA117AC8-7E55-4D9C-9EA4-CB85DD99EB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D195B615-AD68-4047-A5F9-744D07255B4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'4TH -10TH MARCH 2021'!S47:V47</xm:f>
              <xm:sqref>W47</xm:sqref>
            </x14:sparkline>
            <x14:sparkline>
              <xm:f>'4TH -10TH MARCH 2021'!S48:V48</xm:f>
              <xm:sqref>W48</xm:sqref>
            </x14:sparkline>
            <x14:sparkline>
              <xm:f>'4TH -10TH MARCH 2021'!S49:V49</xm:f>
              <xm:sqref>W49</xm:sqref>
            </x14:sparkline>
            <x14:sparkline>
              <xm:f>'4TH -10TH MARCH 2021'!S50:V50</xm:f>
              <xm:sqref>W50</xm:sqref>
            </x14:sparkline>
            <x14:sparkline>
              <xm:f>'4TH -10TH MARCH 2021'!S51:V51</xm:f>
              <xm:sqref>W51</xm:sqref>
            </x14:sparkline>
            <x14:sparkline>
              <xm:f>'4TH -10TH MARCH 2021'!S52:V52</xm:f>
              <xm:sqref>W52</xm:sqref>
            </x14:sparkline>
            <x14:sparkline>
              <xm:f>'4TH -10TH MARCH 2021'!S53:V53</xm:f>
              <xm:sqref>W53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386A9-4CC4-44C8-9C74-61638DC3C719}">
  <dimension ref="B1:AC81"/>
  <sheetViews>
    <sheetView workbookViewId="0">
      <selection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221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220</v>
      </c>
      <c r="S5" s="3"/>
      <c r="T5" s="3"/>
      <c r="U5" s="4"/>
      <c r="V5" s="5"/>
      <c r="Y5" s="6"/>
      <c r="Z5" s="7" t="s">
        <v>219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1725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27</v>
      </c>
      <c r="AB7" s="29">
        <v>23</v>
      </c>
      <c r="AC7" s="29">
        <f>AA7-AB7</f>
        <v>4</v>
      </c>
    </row>
    <row r="8" spans="2:29" ht="17.25" thickBot="1" x14ac:dyDescent="0.35">
      <c r="B8" s="16" t="s">
        <v>15</v>
      </c>
      <c r="C8" s="17">
        <v>82680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44266</v>
      </c>
      <c r="S8" s="31">
        <v>34864</v>
      </c>
      <c r="T8" s="41">
        <v>381</v>
      </c>
      <c r="U8" s="32">
        <f>S8+T8</f>
        <v>35245</v>
      </c>
      <c r="V8" s="33">
        <v>40</v>
      </c>
      <c r="X8" s="28"/>
      <c r="Y8" s="204"/>
      <c r="Z8" s="29" t="s">
        <v>16</v>
      </c>
      <c r="AA8" s="29">
        <v>3</v>
      </c>
      <c r="AB8" s="29">
        <v>3</v>
      </c>
      <c r="AC8" s="29">
        <f>AA8-AB8</f>
        <v>0</v>
      </c>
    </row>
    <row r="9" spans="2:29" ht="17.25" thickBot="1" x14ac:dyDescent="0.35">
      <c r="B9" s="16" t="s">
        <v>7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44267</v>
      </c>
      <c r="S9" s="31">
        <v>27243</v>
      </c>
      <c r="T9" s="31">
        <v>17</v>
      </c>
      <c r="U9" s="32">
        <f t="shared" ref="U9:U13" si="0">S9+T9</f>
        <v>27260</v>
      </c>
      <c r="V9" s="33">
        <v>36</v>
      </c>
      <c r="X9" s="28"/>
      <c r="Y9" s="204"/>
      <c r="Z9" s="29" t="s">
        <v>18</v>
      </c>
      <c r="AA9" s="29">
        <v>0</v>
      </c>
      <c r="AB9" s="29">
        <v>2</v>
      </c>
      <c r="AC9" s="29">
        <f>AA9-AB9</f>
        <v>-2</v>
      </c>
    </row>
    <row r="10" spans="2:29" ht="17.25" thickBot="1" x14ac:dyDescent="0.35">
      <c r="B10" s="16" t="s">
        <v>17</v>
      </c>
      <c r="C10" s="17">
        <v>18706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44268</v>
      </c>
      <c r="S10" s="31">
        <v>26805</v>
      </c>
      <c r="T10" s="31">
        <v>209</v>
      </c>
      <c r="U10" s="32">
        <f t="shared" si="0"/>
        <v>27014</v>
      </c>
      <c r="V10" s="33">
        <v>38</v>
      </c>
      <c r="X10" s="28"/>
      <c r="Y10" s="204"/>
      <c r="Z10" s="29" t="s">
        <v>19</v>
      </c>
      <c r="AA10" s="29">
        <v>21</v>
      </c>
      <c r="AB10" s="29">
        <v>22</v>
      </c>
      <c r="AC10" s="29">
        <f>AA10-AB10</f>
        <v>-1</v>
      </c>
    </row>
    <row r="11" spans="2:29" ht="17.25" thickBot="1" x14ac:dyDescent="0.35">
      <c r="B11" s="34" t="s">
        <v>79</v>
      </c>
      <c r="C11" s="35">
        <v>12086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44269</v>
      </c>
      <c r="S11" s="31">
        <v>31511</v>
      </c>
      <c r="T11" s="31">
        <v>8432</v>
      </c>
      <c r="U11" s="32">
        <f t="shared" si="0"/>
        <v>39943</v>
      </c>
      <c r="V11" s="33">
        <v>27</v>
      </c>
      <c r="X11" s="28"/>
      <c r="Y11" s="203"/>
      <c r="Z11" s="29" t="s">
        <v>20</v>
      </c>
      <c r="AA11" s="29">
        <v>5</v>
      </c>
      <c r="AB11" s="29">
        <v>5</v>
      </c>
      <c r="AC11" s="29">
        <f>AA11-AB11</f>
        <v>0</v>
      </c>
    </row>
    <row r="12" spans="2:29" ht="17.25" thickBot="1" x14ac:dyDescent="0.35">
      <c r="B12" s="34" t="s">
        <v>217</v>
      </c>
      <c r="C12" s="35">
        <v>13350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44270</v>
      </c>
      <c r="S12" s="31">
        <v>36526</v>
      </c>
      <c r="T12" s="31">
        <v>11496</v>
      </c>
      <c r="U12" s="32">
        <f t="shared" si="0"/>
        <v>48022</v>
      </c>
      <c r="V12" s="33">
        <v>57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40574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44271</v>
      </c>
      <c r="S13" s="31">
        <v>37161</v>
      </c>
      <c r="T13" s="31">
        <v>14685</v>
      </c>
      <c r="U13" s="32">
        <f t="shared" si="0"/>
        <v>51846</v>
      </c>
      <c r="V13" s="33">
        <v>64</v>
      </c>
      <c r="X13" s="28">
        <v>2</v>
      </c>
      <c r="Y13" s="206" t="s">
        <v>21</v>
      </c>
      <c r="Z13" s="29" t="s">
        <v>22</v>
      </c>
      <c r="AA13" s="91">
        <v>237924</v>
      </c>
      <c r="AB13" s="91">
        <v>254483</v>
      </c>
      <c r="AC13" s="29">
        <f>AA13-AB13</f>
        <v>-16559</v>
      </c>
    </row>
    <row r="14" spans="2:29" ht="17.25" thickBot="1" x14ac:dyDescent="0.35">
      <c r="B14" s="34" t="s">
        <v>23</v>
      </c>
      <c r="C14" s="35">
        <v>381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44272</v>
      </c>
      <c r="S14" s="31">
        <v>43814</v>
      </c>
      <c r="T14" s="31">
        <v>7703</v>
      </c>
      <c r="U14" s="32">
        <f>S14+T14</f>
        <v>51517</v>
      </c>
      <c r="V14" s="33">
        <v>56</v>
      </c>
      <c r="X14" s="28"/>
      <c r="Y14" s="207"/>
      <c r="Z14" s="29" t="s">
        <v>24</v>
      </c>
      <c r="AA14" s="91">
        <v>42923</v>
      </c>
      <c r="AB14" s="29">
        <v>16180</v>
      </c>
      <c r="AC14" s="29">
        <f>AA14-AB14</f>
        <v>26743</v>
      </c>
    </row>
    <row r="15" spans="2:29" ht="17.25" thickBot="1" x14ac:dyDescent="0.35">
      <c r="B15" s="34" t="s">
        <v>25</v>
      </c>
      <c r="C15" s="35">
        <v>75512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237924</v>
      </c>
      <c r="T15" s="26">
        <f>SUM(T8:T14)</f>
        <v>42923</v>
      </c>
      <c r="U15" s="26">
        <f>SUM(U8:U14)</f>
        <v>280847</v>
      </c>
      <c r="V15" s="26">
        <f>SUM(V8:V14)</f>
        <v>318</v>
      </c>
      <c r="X15" s="28"/>
      <c r="Y15" s="207"/>
      <c r="Z15" s="43" t="s">
        <v>27</v>
      </c>
      <c r="AA15" s="25">
        <f>SUM(AA13:AA14)</f>
        <v>280847</v>
      </c>
      <c r="AB15" s="25">
        <f>SUM(AB13:AB14)</f>
        <v>270663</v>
      </c>
      <c r="AC15" s="25">
        <f>AA15-AB15</f>
        <v>10184</v>
      </c>
    </row>
    <row r="16" spans="2:29" ht="17.25" thickBot="1" x14ac:dyDescent="0.35">
      <c r="B16" s="34" t="s">
        <v>185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40121</v>
      </c>
      <c r="AB16" s="46">
        <f>AB15/7</f>
        <v>38666.142857142855</v>
      </c>
      <c r="AC16" s="46">
        <f>AC15/7</f>
        <v>1454.8571428571429</v>
      </c>
    </row>
    <row r="17" spans="2:29" ht="17.25" thickBot="1" x14ac:dyDescent="0.35">
      <c r="B17" s="34" t="s">
        <v>30</v>
      </c>
      <c r="C17" s="35">
        <v>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13660</v>
      </c>
      <c r="D18" s="210" t="s">
        <v>209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162412</v>
      </c>
      <c r="AB18" s="88">
        <v>182558</v>
      </c>
      <c r="AC18" s="29">
        <f>AA18-AB18</f>
        <v>-20146</v>
      </c>
    </row>
    <row r="19" spans="2:29" ht="17.25" thickBot="1" x14ac:dyDescent="0.35">
      <c r="B19" s="34" t="s">
        <v>39</v>
      </c>
      <c r="C19" s="51">
        <v>22173</v>
      </c>
      <c r="D19" s="128"/>
      <c r="E19" s="128"/>
      <c r="F19" s="128"/>
      <c r="G19" s="128"/>
      <c r="H19" s="128"/>
      <c r="I19" s="128"/>
      <c r="J19" s="128"/>
      <c r="K19"/>
      <c r="L19" s="39"/>
      <c r="M19" s="52"/>
      <c r="N19" s="39"/>
      <c r="P19" s="12"/>
      <c r="Q19"/>
      <c r="R19" s="30">
        <v>44266</v>
      </c>
      <c r="S19" s="31">
        <v>530</v>
      </c>
      <c r="T19" s="41">
        <v>380</v>
      </c>
      <c r="U19" s="53">
        <f t="shared" ref="U19:U25" si="1">SUM(S19:T19)</f>
        <v>910</v>
      </c>
      <c r="V19" s="54"/>
      <c r="X19" s="28"/>
      <c r="Y19" s="204"/>
      <c r="Z19" s="29" t="s">
        <v>40</v>
      </c>
      <c r="AA19" s="29">
        <v>75512</v>
      </c>
      <c r="AB19" s="29">
        <v>71925</v>
      </c>
      <c r="AC19" s="29">
        <f>AA19-AB19</f>
        <v>3587</v>
      </c>
    </row>
    <row r="20" spans="2:29" ht="17.25" thickBot="1" x14ac:dyDescent="0.35">
      <c r="B20" s="34" t="s">
        <v>41</v>
      </c>
      <c r="C20" s="55">
        <f>SUM(C21/6)</f>
        <v>46807.833333333336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44267</v>
      </c>
      <c r="S20" s="31">
        <v>455</v>
      </c>
      <c r="T20" s="31">
        <v>260</v>
      </c>
      <c r="U20" s="57">
        <f t="shared" si="1"/>
        <v>715</v>
      </c>
      <c r="V20" s="58"/>
      <c r="X20" s="28"/>
      <c r="Y20" s="203"/>
      <c r="Z20" s="25" t="s">
        <v>42</v>
      </c>
      <c r="AA20" s="25">
        <f>SUM(AA18:AA19)</f>
        <v>237924</v>
      </c>
      <c r="AB20" s="25">
        <f>SUM(AB18:AB19)</f>
        <v>254483</v>
      </c>
      <c r="AC20" s="25">
        <f>AA20-AB20</f>
        <v>-16559</v>
      </c>
    </row>
    <row r="21" spans="2:29" ht="17.25" thickBot="1" x14ac:dyDescent="0.35">
      <c r="B21" s="92" t="s">
        <v>43</v>
      </c>
      <c r="C21" s="51">
        <f>SUM(C7:C19)</f>
        <v>280847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44268</v>
      </c>
      <c r="S21" s="31">
        <v>384</v>
      </c>
      <c r="T21" s="31">
        <v>355</v>
      </c>
      <c r="U21" s="57">
        <f t="shared" si="1"/>
        <v>739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44269</v>
      </c>
      <c r="S22" s="31">
        <v>180</v>
      </c>
      <c r="T22" s="41">
        <v>145</v>
      </c>
      <c r="U22" s="57">
        <f t="shared" si="1"/>
        <v>325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44270</v>
      </c>
      <c r="S23" s="31">
        <v>210</v>
      </c>
      <c r="T23" s="41">
        <v>120</v>
      </c>
      <c r="U23" s="57">
        <f t="shared" si="1"/>
        <v>330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44271</v>
      </c>
      <c r="S24" s="31">
        <v>270</v>
      </c>
      <c r="T24" s="41">
        <v>130</v>
      </c>
      <c r="U24" s="57">
        <f t="shared" si="1"/>
        <v>400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44272</v>
      </c>
      <c r="S25" s="89">
        <v>275</v>
      </c>
      <c r="T25" s="90">
        <v>177</v>
      </c>
      <c r="U25" s="57">
        <f t="shared" si="1"/>
        <v>452</v>
      </c>
      <c r="V25" s="65"/>
      <c r="X25" s="28">
        <v>8</v>
      </c>
      <c r="Y25" s="202" t="s">
        <v>47</v>
      </c>
      <c r="Z25" s="29" t="s">
        <v>9</v>
      </c>
      <c r="AA25" s="29">
        <v>392951</v>
      </c>
      <c r="AB25" s="29">
        <v>343354</v>
      </c>
      <c r="AC25" s="29">
        <f>AA25-AB25</f>
        <v>49597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2304</v>
      </c>
      <c r="T26" s="25">
        <f>SUM(T19:T25)</f>
        <v>1567</v>
      </c>
      <c r="U26" s="26">
        <f>SUM(U19:U25)</f>
        <v>3871</v>
      </c>
      <c r="V26" s="50"/>
      <c r="X26" s="28"/>
      <c r="Y26" s="204"/>
      <c r="Z26" s="29" t="s">
        <v>10</v>
      </c>
      <c r="AA26" s="29">
        <v>337</v>
      </c>
      <c r="AB26" s="29">
        <v>1742</v>
      </c>
      <c r="AC26" s="29">
        <f>AA26-AB26</f>
        <v>-1405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393288</v>
      </c>
      <c r="AB27" s="25">
        <f>SUM(AB25:AB26)</f>
        <v>345096</v>
      </c>
      <c r="AC27" s="25">
        <f>AA27-AB27</f>
        <v>48192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218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2623</v>
      </c>
      <c r="U33" s="45">
        <v>3684</v>
      </c>
      <c r="V33" s="50">
        <f t="shared" ref="V33:V37" si="2">T33-U33</f>
        <v>-1061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5</v>
      </c>
      <c r="U35" s="45">
        <v>5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2405</v>
      </c>
      <c r="U36" s="45">
        <v>2832</v>
      </c>
      <c r="V36" s="50">
        <f t="shared" si="2"/>
        <v>-427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26" t="s">
        <v>53</v>
      </c>
      <c r="S37" s="78"/>
      <c r="T37" s="45">
        <v>195</v>
      </c>
      <c r="U37" s="45">
        <v>817</v>
      </c>
      <c r="V37" s="50">
        <f t="shared" si="2"/>
        <v>-622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26" t="s">
        <v>54</v>
      </c>
      <c r="S38" s="78"/>
      <c r="T38" s="45">
        <v>18</v>
      </c>
      <c r="U38" s="45">
        <v>30</v>
      </c>
      <c r="V38" s="50">
        <f>T38-U38</f>
        <v>-12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26" t="s">
        <v>76</v>
      </c>
      <c r="S40" s="127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26" t="s">
        <v>77</v>
      </c>
      <c r="S41" s="127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2405</v>
      </c>
      <c r="U42" s="25">
        <f>U34+U36+U41</f>
        <v>2832</v>
      </c>
      <c r="V42" s="25">
        <f>V34+V36</f>
        <v>-427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210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210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211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211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 t="shared" ref="V48:V53" si="4">S48+T48</f>
        <v>0</v>
      </c>
    </row>
    <row r="49" spans="2:22" x14ac:dyDescent="0.3">
      <c r="B49" s="82" t="s">
        <v>212</v>
      </c>
      <c r="C49" s="93">
        <v>144</v>
      </c>
      <c r="D49" s="93">
        <v>100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344</v>
      </c>
      <c r="L49" s="93">
        <v>0</v>
      </c>
      <c r="M49" s="93">
        <v>244</v>
      </c>
      <c r="N49" s="93">
        <v>344</v>
      </c>
      <c r="O49" s="83">
        <v>500</v>
      </c>
      <c r="P49" s="83" t="s">
        <v>73</v>
      </c>
      <c r="R49" s="82" t="s">
        <v>212</v>
      </c>
      <c r="S49" s="83">
        <f>K49</f>
        <v>344</v>
      </c>
      <c r="T49" s="83">
        <f t="shared" si="3"/>
        <v>0</v>
      </c>
      <c r="U49" s="83">
        <f t="shared" si="3"/>
        <v>244</v>
      </c>
      <c r="V49" s="83">
        <f t="shared" si="4"/>
        <v>344</v>
      </c>
    </row>
    <row r="50" spans="2:22" x14ac:dyDescent="0.3">
      <c r="B50" s="82" t="s">
        <v>213</v>
      </c>
      <c r="C50" s="83">
        <v>245</v>
      </c>
      <c r="D50" s="83">
        <v>152</v>
      </c>
      <c r="E50" s="83">
        <v>0</v>
      </c>
      <c r="F50" s="83">
        <v>0</v>
      </c>
      <c r="G50" s="93">
        <v>44</v>
      </c>
      <c r="H50" s="93">
        <v>102</v>
      </c>
      <c r="I50" s="93">
        <v>0</v>
      </c>
      <c r="J50" s="93">
        <v>0</v>
      </c>
      <c r="K50" s="83">
        <v>549</v>
      </c>
      <c r="L50" s="83">
        <v>248</v>
      </c>
      <c r="M50" s="83">
        <v>543</v>
      </c>
      <c r="N50" s="83">
        <v>797</v>
      </c>
      <c r="O50" s="83">
        <v>500</v>
      </c>
      <c r="P50" s="83" t="s">
        <v>78</v>
      </c>
      <c r="R50" s="82" t="s">
        <v>213</v>
      </c>
      <c r="S50" s="83">
        <f>K50</f>
        <v>549</v>
      </c>
      <c r="T50" s="83">
        <f t="shared" si="3"/>
        <v>248</v>
      </c>
      <c r="U50" s="83">
        <f t="shared" si="3"/>
        <v>543</v>
      </c>
      <c r="V50" s="83">
        <f t="shared" si="4"/>
        <v>797</v>
      </c>
    </row>
    <row r="51" spans="2:22" x14ac:dyDescent="0.3">
      <c r="B51" s="82" t="s">
        <v>214</v>
      </c>
      <c r="C51" s="93">
        <v>156</v>
      </c>
      <c r="D51" s="93">
        <v>2</v>
      </c>
      <c r="E51" s="93">
        <v>0</v>
      </c>
      <c r="F51" s="93">
        <v>0</v>
      </c>
      <c r="G51" s="93">
        <v>95</v>
      </c>
      <c r="H51" s="93">
        <v>183</v>
      </c>
      <c r="I51" s="93">
        <v>245</v>
      </c>
      <c r="J51" s="93">
        <v>0</v>
      </c>
      <c r="K51" s="93">
        <v>160</v>
      </c>
      <c r="L51" s="93">
        <v>706</v>
      </c>
      <c r="M51" s="93">
        <v>681</v>
      </c>
      <c r="N51" s="93">
        <v>866</v>
      </c>
      <c r="O51" s="83">
        <v>500</v>
      </c>
      <c r="P51" s="83" t="s">
        <v>78</v>
      </c>
      <c r="R51" s="82" t="s">
        <v>214</v>
      </c>
      <c r="S51" s="83">
        <f t="shared" si="3"/>
        <v>160</v>
      </c>
      <c r="T51" s="83">
        <f t="shared" si="3"/>
        <v>706</v>
      </c>
      <c r="U51" s="83">
        <f t="shared" si="3"/>
        <v>681</v>
      </c>
      <c r="V51" s="83">
        <f t="shared" si="4"/>
        <v>866</v>
      </c>
    </row>
    <row r="52" spans="2:22" x14ac:dyDescent="0.3">
      <c r="B52" s="82" t="s">
        <v>215</v>
      </c>
      <c r="C52" s="93">
        <v>0</v>
      </c>
      <c r="D52" s="93">
        <v>0</v>
      </c>
      <c r="E52" s="93">
        <v>19</v>
      </c>
      <c r="F52" s="93">
        <v>27</v>
      </c>
      <c r="G52" s="93">
        <v>95</v>
      </c>
      <c r="H52" s="93">
        <v>140</v>
      </c>
      <c r="I52" s="93">
        <v>260</v>
      </c>
      <c r="J52" s="93">
        <v>10</v>
      </c>
      <c r="K52" s="93">
        <v>73</v>
      </c>
      <c r="L52" s="93">
        <v>655</v>
      </c>
      <c r="M52" s="93">
        <v>551</v>
      </c>
      <c r="N52" s="93">
        <v>728</v>
      </c>
      <c r="O52" s="83">
        <v>500</v>
      </c>
      <c r="P52" s="83" t="s">
        <v>78</v>
      </c>
      <c r="R52" s="82" t="s">
        <v>215</v>
      </c>
      <c r="S52" s="83">
        <f t="shared" si="3"/>
        <v>73</v>
      </c>
      <c r="T52" s="83">
        <f>L52</f>
        <v>655</v>
      </c>
      <c r="U52" s="83">
        <f t="shared" si="3"/>
        <v>551</v>
      </c>
      <c r="V52" s="83">
        <f t="shared" si="4"/>
        <v>728</v>
      </c>
    </row>
    <row r="53" spans="2:22" x14ac:dyDescent="0.3">
      <c r="B53" s="82" t="s">
        <v>216</v>
      </c>
      <c r="C53" s="83">
        <v>185</v>
      </c>
      <c r="D53" s="83">
        <v>47</v>
      </c>
      <c r="E53" s="83">
        <v>35</v>
      </c>
      <c r="F53" s="83">
        <v>0</v>
      </c>
      <c r="G53" s="83">
        <v>62</v>
      </c>
      <c r="H53" s="83">
        <v>225</v>
      </c>
      <c r="I53" s="83">
        <v>0</v>
      </c>
      <c r="J53" s="83">
        <v>0</v>
      </c>
      <c r="K53" s="83">
        <v>314</v>
      </c>
      <c r="L53" s="83">
        <v>512</v>
      </c>
      <c r="M53" s="83">
        <v>554</v>
      </c>
      <c r="N53" s="83">
        <v>826</v>
      </c>
      <c r="O53" s="83">
        <v>500</v>
      </c>
      <c r="P53" s="83" t="s">
        <v>73</v>
      </c>
      <c r="R53" s="82" t="s">
        <v>216</v>
      </c>
      <c r="S53" s="83">
        <f t="shared" si="3"/>
        <v>314</v>
      </c>
      <c r="T53" s="83">
        <f t="shared" si="3"/>
        <v>512</v>
      </c>
      <c r="U53" s="83">
        <f t="shared" si="3"/>
        <v>554</v>
      </c>
      <c r="V53" s="83">
        <f t="shared" si="4"/>
        <v>826</v>
      </c>
    </row>
    <row r="54" spans="2:22" x14ac:dyDescent="0.3">
      <c r="B54" s="82" t="s">
        <v>26</v>
      </c>
      <c r="C54" s="82">
        <f>SUM(C47:C53)</f>
        <v>730</v>
      </c>
      <c r="D54" s="82">
        <f t="shared" ref="D54:O54" si="5">SUM(D47:D53)</f>
        <v>301</v>
      </c>
      <c r="E54" s="82">
        <f t="shared" si="5"/>
        <v>54</v>
      </c>
      <c r="F54" s="82">
        <f t="shared" si="5"/>
        <v>27</v>
      </c>
      <c r="G54" s="82">
        <f t="shared" si="5"/>
        <v>296</v>
      </c>
      <c r="H54" s="82">
        <f t="shared" si="5"/>
        <v>650</v>
      </c>
      <c r="I54" s="82">
        <f t="shared" si="5"/>
        <v>505</v>
      </c>
      <c r="J54" s="82">
        <f t="shared" si="5"/>
        <v>10</v>
      </c>
      <c r="K54" s="82">
        <f t="shared" si="5"/>
        <v>1440</v>
      </c>
      <c r="L54" s="82">
        <f t="shared" si="5"/>
        <v>2121</v>
      </c>
      <c r="M54" s="82">
        <f t="shared" si="5"/>
        <v>2573</v>
      </c>
      <c r="N54" s="82">
        <f t="shared" si="5"/>
        <v>3561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{D87BD827-E598-4C2F-81CB-77B830CC076C}</x14:id>
        </ext>
      </extLst>
    </cfRule>
    <cfRule type="top10" dxfId="139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{46F3506C-5C59-4840-BCA2-01053E3E764A}</x14:id>
        </ext>
      </extLst>
    </cfRule>
    <cfRule type="top10" dxfId="138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{CF512CDD-4B5A-4AC5-A1B7-75BF4E852C89}</x14:id>
        </ext>
      </extLst>
    </cfRule>
    <cfRule type="top10" dxfId="137" priority="7" percent="1" rank="10"/>
  </conditionalFormatting>
  <conditionalFormatting sqref="O47:O53">
    <cfRule type="cellIs" dxfId="136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{F60DD852-9F4F-44D9-8EF5-DB5C715E1CB2}</x14:id>
        </ext>
      </extLst>
    </cfRule>
  </conditionalFormatting>
  <conditionalFormatting sqref="C47:N53">
    <cfRule type="cellIs" dxfId="135" priority="3" operator="greaterThan">
      <formula>"O35"</formula>
    </cfRule>
  </conditionalFormatting>
  <conditionalFormatting sqref="N47:N53">
    <cfRule type="cellIs" dxfId="134" priority="1" operator="greaterThan">
      <formula>500</formula>
    </cfRule>
    <cfRule type="cellIs" dxfId="133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12641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2641" r:id="rId4"/>
      </mc:Fallback>
    </mc:AlternateContent>
    <mc:AlternateContent xmlns:mc="http://schemas.openxmlformats.org/markup-compatibility/2006">
      <mc:Choice Requires="x14">
        <oleObject progId="Unknown" shapeId="112642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2642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7BD827-E598-4C2F-81CB-77B830CC07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46F3506C-5C59-4840-BCA2-01053E3E76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CF512CDD-4B5A-4AC5-A1B7-75BF4E852C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F60DD852-9F4F-44D9-8EF5-DB5C715E1C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303ACFFA-58FD-4867-9F00-D6753225FFB3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'11TH - 14TH MARCH 2021'!S47:V47</xm:f>
              <xm:sqref>W47</xm:sqref>
            </x14:sparkline>
            <x14:sparkline>
              <xm:f>'11TH - 14TH MARCH 2021'!S48:V48</xm:f>
              <xm:sqref>W48</xm:sqref>
            </x14:sparkline>
            <x14:sparkline>
              <xm:f>'11TH - 14TH MARCH 2021'!S49:V49</xm:f>
              <xm:sqref>W49</xm:sqref>
            </x14:sparkline>
            <x14:sparkline>
              <xm:f>'11TH - 14TH MARCH 2021'!S50:V50</xm:f>
              <xm:sqref>W50</xm:sqref>
            </x14:sparkline>
            <x14:sparkline>
              <xm:f>'11TH - 14TH MARCH 2021'!S51:V51</xm:f>
              <xm:sqref>W51</xm:sqref>
            </x14:sparkline>
            <x14:sparkline>
              <xm:f>'11TH - 14TH MARCH 2021'!S52:V52</xm:f>
              <xm:sqref>W52</xm:sqref>
            </x14:sparkline>
            <x14:sparkline>
              <xm:f>'11TH - 14TH MARCH 2021'!S53:V53</xm:f>
              <xm:sqref>W53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975E-FAAD-47E4-899D-60BA75C4F887}">
  <dimension ref="B1:AC81"/>
  <sheetViews>
    <sheetView topLeftCell="I1" workbookViewId="0">
      <selection activeCell="I21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222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231</v>
      </c>
      <c r="S5" s="3"/>
      <c r="T5" s="3"/>
      <c r="U5" s="4"/>
      <c r="V5" s="5"/>
      <c r="Y5" s="6"/>
      <c r="Z5" s="7" t="s">
        <v>233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26</v>
      </c>
      <c r="AB7" s="29">
        <v>27</v>
      </c>
      <c r="AC7" s="29">
        <f>AA7-AB7</f>
        <v>-1</v>
      </c>
    </row>
    <row r="8" spans="2:29" ht="17.25" thickBot="1" x14ac:dyDescent="0.35">
      <c r="B8" s="16" t="s">
        <v>15</v>
      </c>
      <c r="C8" s="17">
        <v>55308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44273</v>
      </c>
      <c r="S8" s="31">
        <v>32551</v>
      </c>
      <c r="T8" s="41">
        <v>2039</v>
      </c>
      <c r="U8" s="32">
        <f>S8+T8</f>
        <v>34590</v>
      </c>
      <c r="V8" s="33">
        <v>46</v>
      </c>
      <c r="X8" s="28"/>
      <c r="Y8" s="204"/>
      <c r="Z8" s="29" t="s">
        <v>16</v>
      </c>
      <c r="AA8" s="29">
        <v>5</v>
      </c>
      <c r="AB8" s="29">
        <v>3</v>
      </c>
      <c r="AC8" s="29">
        <f>AA8-AB8</f>
        <v>2</v>
      </c>
    </row>
    <row r="9" spans="2:29" ht="17.25" thickBot="1" x14ac:dyDescent="0.35">
      <c r="B9" s="16" t="s">
        <v>7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44274</v>
      </c>
      <c r="S9" s="31">
        <v>42898</v>
      </c>
      <c r="T9" s="31">
        <v>3292</v>
      </c>
      <c r="U9" s="32">
        <f t="shared" ref="U9:U13" si="0">S9+T9</f>
        <v>46190</v>
      </c>
      <c r="V9" s="33">
        <v>54</v>
      </c>
      <c r="X9" s="28"/>
      <c r="Y9" s="204"/>
      <c r="Z9" s="29" t="s">
        <v>18</v>
      </c>
      <c r="AA9" s="29">
        <v>0</v>
      </c>
      <c r="AB9" s="29">
        <v>0</v>
      </c>
      <c r="AC9" s="29">
        <f>AA9-AB9</f>
        <v>0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44275</v>
      </c>
      <c r="S10" s="31">
        <v>41317</v>
      </c>
      <c r="T10" s="31">
        <v>4364</v>
      </c>
      <c r="U10" s="32">
        <f t="shared" si="0"/>
        <v>45681</v>
      </c>
      <c r="V10" s="33">
        <v>60</v>
      </c>
      <c r="X10" s="28"/>
      <c r="Y10" s="204"/>
      <c r="Z10" s="29" t="s">
        <v>19</v>
      </c>
      <c r="AA10" s="29">
        <v>17</v>
      </c>
      <c r="AB10" s="29">
        <v>21</v>
      </c>
      <c r="AC10" s="29">
        <f>AA10-AB10</f>
        <v>-4</v>
      </c>
    </row>
    <row r="11" spans="2:29" ht="17.25" thickBot="1" x14ac:dyDescent="0.35">
      <c r="B11" s="34" t="s">
        <v>79</v>
      </c>
      <c r="C11" s="35">
        <v>16895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44276</v>
      </c>
      <c r="S11" s="31">
        <v>33458</v>
      </c>
      <c r="T11" s="31">
        <v>2166</v>
      </c>
      <c r="U11" s="32">
        <f t="shared" si="0"/>
        <v>35624</v>
      </c>
      <c r="V11" s="33">
        <v>57</v>
      </c>
      <c r="X11" s="28"/>
      <c r="Y11" s="203"/>
      <c r="Z11" s="29" t="s">
        <v>20</v>
      </c>
      <c r="AA11" s="29">
        <v>4</v>
      </c>
      <c r="AB11" s="29">
        <v>5</v>
      </c>
      <c r="AC11" s="29">
        <f>AA11-AB11</f>
        <v>-1</v>
      </c>
    </row>
    <row r="12" spans="2:29" ht="17.25" thickBot="1" x14ac:dyDescent="0.35">
      <c r="B12" s="34" t="s">
        <v>217</v>
      </c>
      <c r="C12" s="35">
        <v>27570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44277</v>
      </c>
      <c r="S12" s="31">
        <v>31864</v>
      </c>
      <c r="T12" s="31">
        <v>279</v>
      </c>
      <c r="U12" s="32">
        <f t="shared" si="0"/>
        <v>32143</v>
      </c>
      <c r="V12" s="33">
        <v>52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34227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44278</v>
      </c>
      <c r="S13" s="31">
        <v>28169</v>
      </c>
      <c r="T13" s="31">
        <v>3912</v>
      </c>
      <c r="U13" s="32">
        <f t="shared" si="0"/>
        <v>32081</v>
      </c>
      <c r="V13" s="33">
        <v>46</v>
      </c>
      <c r="X13" s="28">
        <v>2</v>
      </c>
      <c r="Y13" s="206" t="s">
        <v>21</v>
      </c>
      <c r="Z13" s="29" t="s">
        <v>22</v>
      </c>
      <c r="AA13" s="91">
        <v>246873</v>
      </c>
      <c r="AB13" s="91">
        <v>237924</v>
      </c>
      <c r="AC13" s="29">
        <f>AA13-AB13</f>
        <v>8949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44279</v>
      </c>
      <c r="S14" s="31">
        <v>36616</v>
      </c>
      <c r="T14" s="31">
        <v>0</v>
      </c>
      <c r="U14" s="32">
        <f>S14+T14</f>
        <v>36616</v>
      </c>
      <c r="V14" s="33">
        <v>44</v>
      </c>
      <c r="X14" s="28"/>
      <c r="Y14" s="207"/>
      <c r="Z14" s="29" t="s">
        <v>24</v>
      </c>
      <c r="AA14" s="91">
        <v>16052</v>
      </c>
      <c r="AB14" s="29">
        <v>42923</v>
      </c>
      <c r="AC14" s="29">
        <f>AA14-AB14</f>
        <v>-26871</v>
      </c>
    </row>
    <row r="15" spans="2:29" ht="17.25" thickBot="1" x14ac:dyDescent="0.35">
      <c r="B15" s="34" t="s">
        <v>25</v>
      </c>
      <c r="C15" s="35">
        <v>58480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246873</v>
      </c>
      <c r="T15" s="26">
        <f>SUM(T8:T14)</f>
        <v>16052</v>
      </c>
      <c r="U15" s="26">
        <f>SUM(U8:U14)</f>
        <v>262925</v>
      </c>
      <c r="V15" s="26">
        <f>SUM(V8:V14)</f>
        <v>359</v>
      </c>
      <c r="X15" s="28"/>
      <c r="Y15" s="207"/>
      <c r="Z15" s="43" t="s">
        <v>27</v>
      </c>
      <c r="AA15" s="25">
        <f>SUM(AA13:AA14)</f>
        <v>262925</v>
      </c>
      <c r="AB15" s="25">
        <f>SUM(AB13:AB14)</f>
        <v>280847</v>
      </c>
      <c r="AC15" s="25">
        <f>AA15-AB15</f>
        <v>-17922</v>
      </c>
    </row>
    <row r="16" spans="2:29" ht="17.25" thickBot="1" x14ac:dyDescent="0.35">
      <c r="B16" s="34" t="s">
        <v>185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37560.714285714283</v>
      </c>
      <c r="AB16" s="46">
        <f>AB15/7</f>
        <v>40121</v>
      </c>
      <c r="AC16" s="46">
        <f>AC15/7</f>
        <v>-2560.2857142857142</v>
      </c>
    </row>
    <row r="17" spans="2:29" ht="17.25" thickBot="1" x14ac:dyDescent="0.35">
      <c r="B17" s="34" t="s">
        <v>30</v>
      </c>
      <c r="C17" s="35">
        <v>480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4453</v>
      </c>
      <c r="D18" s="210" t="s">
        <v>223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188393</v>
      </c>
      <c r="AB18" s="88">
        <v>162412</v>
      </c>
      <c r="AC18" s="29">
        <f>AA18-AB18</f>
        <v>25981</v>
      </c>
    </row>
    <row r="19" spans="2:29" ht="17.25" thickBot="1" x14ac:dyDescent="0.35">
      <c r="B19" s="34" t="s">
        <v>39</v>
      </c>
      <c r="C19" s="51">
        <v>65512</v>
      </c>
      <c r="D19" s="131"/>
      <c r="E19" s="131"/>
      <c r="F19" s="131"/>
      <c r="G19" s="131"/>
      <c r="H19" s="131"/>
      <c r="I19" s="131"/>
      <c r="J19" s="131"/>
      <c r="K19"/>
      <c r="L19" s="39"/>
      <c r="M19" s="52"/>
      <c r="N19" s="39"/>
      <c r="P19" s="12"/>
      <c r="Q19"/>
      <c r="R19" s="30">
        <v>44273</v>
      </c>
      <c r="S19" s="31">
        <v>376</v>
      </c>
      <c r="T19" s="41">
        <v>157</v>
      </c>
      <c r="U19" s="53">
        <f t="shared" ref="U19:U25" si="1">SUM(S19:T19)</f>
        <v>533</v>
      </c>
      <c r="V19" s="54"/>
      <c r="X19" s="28"/>
      <c r="Y19" s="204"/>
      <c r="Z19" s="29" t="s">
        <v>40</v>
      </c>
      <c r="AA19" s="29">
        <v>58480</v>
      </c>
      <c r="AB19" s="29">
        <v>75512</v>
      </c>
      <c r="AC19" s="29">
        <f>AA19-AB19</f>
        <v>-17032</v>
      </c>
    </row>
    <row r="20" spans="2:29" ht="17.25" thickBot="1" x14ac:dyDescent="0.35">
      <c r="B20" s="34" t="s">
        <v>41</v>
      </c>
      <c r="C20" s="55">
        <f>SUM(C21/6)</f>
        <v>43820.833333333336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44274</v>
      </c>
      <c r="S20" s="31">
        <v>512</v>
      </c>
      <c r="T20" s="31">
        <v>185</v>
      </c>
      <c r="U20" s="57">
        <f t="shared" si="1"/>
        <v>697</v>
      </c>
      <c r="V20" s="58"/>
      <c r="X20" s="28"/>
      <c r="Y20" s="203"/>
      <c r="Z20" s="25" t="s">
        <v>42</v>
      </c>
      <c r="AA20" s="25">
        <f>SUM(AA18:AA19)</f>
        <v>246873</v>
      </c>
      <c r="AB20" s="25">
        <f>SUM(AB18:AB19)</f>
        <v>237924</v>
      </c>
      <c r="AC20" s="25">
        <f>AA20-AB20</f>
        <v>8949</v>
      </c>
    </row>
    <row r="21" spans="2:29" ht="17.25" thickBot="1" x14ac:dyDescent="0.35">
      <c r="B21" s="92" t="s">
        <v>43</v>
      </c>
      <c r="C21" s="51">
        <f>SUM(C7:C19)</f>
        <v>262925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44275</v>
      </c>
      <c r="S21" s="31">
        <v>842</v>
      </c>
      <c r="T21" s="31">
        <v>478</v>
      </c>
      <c r="U21" s="57">
        <f t="shared" si="1"/>
        <v>1320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44276</v>
      </c>
      <c r="S22" s="31">
        <v>698</v>
      </c>
      <c r="T22" s="41">
        <v>536</v>
      </c>
      <c r="U22" s="57">
        <f t="shared" si="1"/>
        <v>1234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44277</v>
      </c>
      <c r="S23" s="31">
        <v>890</v>
      </c>
      <c r="T23" s="41">
        <v>621</v>
      </c>
      <c r="U23" s="57">
        <f t="shared" si="1"/>
        <v>1511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44278</v>
      </c>
      <c r="S24" s="31">
        <v>874</v>
      </c>
      <c r="T24" s="41">
        <v>438</v>
      </c>
      <c r="U24" s="57">
        <f t="shared" si="1"/>
        <v>1312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44279</v>
      </c>
      <c r="S25" s="89">
        <v>765</v>
      </c>
      <c r="T25" s="90">
        <v>625</v>
      </c>
      <c r="U25" s="57">
        <f t="shared" si="1"/>
        <v>1390</v>
      </c>
      <c r="V25" s="65"/>
      <c r="X25" s="28">
        <v>8</v>
      </c>
      <c r="Y25" s="202" t="s">
        <v>47</v>
      </c>
      <c r="Z25" s="29" t="s">
        <v>9</v>
      </c>
      <c r="AA25" s="29">
        <v>388031</v>
      </c>
      <c r="AB25" s="29">
        <v>392951</v>
      </c>
      <c r="AC25" s="29">
        <f>AA25-AB25</f>
        <v>-4920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4957</v>
      </c>
      <c r="T26" s="25">
        <f>SUM(T19:T25)</f>
        <v>3040</v>
      </c>
      <c r="U26" s="26">
        <f>SUM(U19:U25)</f>
        <v>7997</v>
      </c>
      <c r="V26" s="50"/>
      <c r="X26" s="28"/>
      <c r="Y26" s="204"/>
      <c r="Z26" s="29" t="s">
        <v>10</v>
      </c>
      <c r="AA26" s="29">
        <v>86</v>
      </c>
      <c r="AB26" s="29">
        <v>337</v>
      </c>
      <c r="AC26" s="29">
        <f>AA26-AB26</f>
        <v>-251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388117</v>
      </c>
      <c r="AB27" s="25">
        <f>SUM(AB25:AB26)</f>
        <v>393288</v>
      </c>
      <c r="AC27" s="25">
        <f>AA27-AB27</f>
        <v>-5171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232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3073</v>
      </c>
      <c r="U33" s="45">
        <v>2623</v>
      </c>
      <c r="V33" s="50">
        <f t="shared" ref="V33:V37" si="2">T33-U33</f>
        <v>450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5</v>
      </c>
      <c r="U35" s="45">
        <v>5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1621</v>
      </c>
      <c r="U36" s="45">
        <v>2405</v>
      </c>
      <c r="V36" s="50">
        <f t="shared" si="2"/>
        <v>-784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29" t="s">
        <v>53</v>
      </c>
      <c r="S37" s="78"/>
      <c r="T37" s="45">
        <v>1353</v>
      </c>
      <c r="U37" s="45">
        <v>195</v>
      </c>
      <c r="V37" s="50">
        <f t="shared" si="2"/>
        <v>1158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29" t="s">
        <v>54</v>
      </c>
      <c r="S38" s="78"/>
      <c r="T38" s="45">
        <v>94</v>
      </c>
      <c r="U38" s="45">
        <v>18</v>
      </c>
      <c r="V38" s="50">
        <f>T38-U38</f>
        <v>76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29" t="s">
        <v>76</v>
      </c>
      <c r="S40" s="130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29" t="s">
        <v>77</v>
      </c>
      <c r="S41" s="130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1621</v>
      </c>
      <c r="U42" s="25">
        <f>U34+U36+U41</f>
        <v>2405</v>
      </c>
      <c r="V42" s="25">
        <f>V34+V36</f>
        <v>-784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224</v>
      </c>
      <c r="C47" s="93">
        <v>120</v>
      </c>
      <c r="D47" s="93">
        <v>108</v>
      </c>
      <c r="E47" s="93">
        <v>0</v>
      </c>
      <c r="F47" s="93">
        <v>0</v>
      </c>
      <c r="G47" s="93">
        <v>1</v>
      </c>
      <c r="H47" s="93">
        <v>54</v>
      </c>
      <c r="I47" s="93">
        <v>0</v>
      </c>
      <c r="J47" s="93">
        <v>0</v>
      </c>
      <c r="K47" s="93">
        <v>336</v>
      </c>
      <c r="L47" s="93">
        <v>109</v>
      </c>
      <c r="M47" s="93">
        <v>283</v>
      </c>
      <c r="N47" s="93">
        <v>445</v>
      </c>
      <c r="O47" s="83">
        <v>500</v>
      </c>
      <c r="P47" s="83" t="s">
        <v>73</v>
      </c>
      <c r="R47" s="82" t="s">
        <v>224</v>
      </c>
      <c r="S47" s="83">
        <f>K47</f>
        <v>336</v>
      </c>
      <c r="T47" s="83">
        <f>L47</f>
        <v>109</v>
      </c>
      <c r="U47" s="83">
        <f>M47</f>
        <v>283</v>
      </c>
      <c r="V47" s="83">
        <f>S47+T47</f>
        <v>445</v>
      </c>
    </row>
    <row r="48" spans="2:29" x14ac:dyDescent="0.3">
      <c r="B48" s="82" t="s">
        <v>225</v>
      </c>
      <c r="C48" s="93">
        <v>218</v>
      </c>
      <c r="D48" s="93">
        <v>29</v>
      </c>
      <c r="E48" s="93">
        <v>0</v>
      </c>
      <c r="F48" s="93">
        <v>0</v>
      </c>
      <c r="G48" s="93">
        <v>94</v>
      </c>
      <c r="H48" s="93">
        <v>43</v>
      </c>
      <c r="I48" s="93">
        <v>0</v>
      </c>
      <c r="J48" s="93">
        <v>120</v>
      </c>
      <c r="K48" s="93">
        <v>276</v>
      </c>
      <c r="L48" s="93">
        <v>420</v>
      </c>
      <c r="M48" s="93">
        <v>504</v>
      </c>
      <c r="N48" s="93">
        <v>696</v>
      </c>
      <c r="O48" s="83">
        <v>500</v>
      </c>
      <c r="P48" s="83" t="s">
        <v>78</v>
      </c>
      <c r="R48" s="82" t="s">
        <v>225</v>
      </c>
      <c r="S48" s="83">
        <f>K48</f>
        <v>276</v>
      </c>
      <c r="T48" s="83">
        <f t="shared" ref="S48:U53" si="3">L48</f>
        <v>420</v>
      </c>
      <c r="U48" s="83">
        <f t="shared" si="3"/>
        <v>504</v>
      </c>
      <c r="V48" s="83">
        <f t="shared" ref="V48:V53" si="4">S48+T48</f>
        <v>696</v>
      </c>
    </row>
    <row r="49" spans="2:22" x14ac:dyDescent="0.3">
      <c r="B49" s="82" t="s">
        <v>226</v>
      </c>
      <c r="C49" s="93">
        <v>0</v>
      </c>
      <c r="D49" s="93">
        <v>0</v>
      </c>
      <c r="E49" s="93">
        <v>0</v>
      </c>
      <c r="F49" s="93">
        <v>0</v>
      </c>
      <c r="G49" s="93">
        <v>171</v>
      </c>
      <c r="H49" s="93">
        <v>21</v>
      </c>
      <c r="I49" s="93">
        <v>200</v>
      </c>
      <c r="J49" s="93">
        <v>114</v>
      </c>
      <c r="K49" s="93">
        <v>0</v>
      </c>
      <c r="L49" s="93">
        <v>641</v>
      </c>
      <c r="M49" s="93">
        <v>506</v>
      </c>
      <c r="N49" s="93">
        <v>641</v>
      </c>
      <c r="O49" s="83">
        <v>500</v>
      </c>
      <c r="P49" s="83" t="s">
        <v>78</v>
      </c>
      <c r="R49" s="82" t="s">
        <v>226</v>
      </c>
      <c r="S49" s="83">
        <f>K49</f>
        <v>0</v>
      </c>
      <c r="T49" s="83">
        <f t="shared" si="3"/>
        <v>641</v>
      </c>
      <c r="U49" s="83">
        <f t="shared" si="3"/>
        <v>506</v>
      </c>
      <c r="V49" s="83">
        <f t="shared" si="4"/>
        <v>641</v>
      </c>
    </row>
    <row r="50" spans="2:22" x14ac:dyDescent="0.3">
      <c r="B50" s="82" t="s">
        <v>227</v>
      </c>
      <c r="C50" s="83">
        <v>0</v>
      </c>
      <c r="D50" s="83">
        <v>0</v>
      </c>
      <c r="E50" s="83">
        <v>0</v>
      </c>
      <c r="F50" s="83">
        <v>0</v>
      </c>
      <c r="G50" s="93">
        <v>31</v>
      </c>
      <c r="H50" s="93">
        <v>39</v>
      </c>
      <c r="I50" s="93">
        <v>117</v>
      </c>
      <c r="J50" s="93">
        <v>79</v>
      </c>
      <c r="K50" s="83">
        <v>0</v>
      </c>
      <c r="L50" s="83">
        <v>384</v>
      </c>
      <c r="M50" s="83">
        <v>266</v>
      </c>
      <c r="N50" s="83">
        <v>384</v>
      </c>
      <c r="O50" s="83">
        <v>500</v>
      </c>
      <c r="P50" s="83" t="s">
        <v>73</v>
      </c>
      <c r="R50" s="82" t="s">
        <v>227</v>
      </c>
      <c r="S50" s="83">
        <f>K50</f>
        <v>0</v>
      </c>
      <c r="T50" s="83">
        <f t="shared" si="3"/>
        <v>384</v>
      </c>
      <c r="U50" s="83">
        <f t="shared" si="3"/>
        <v>266</v>
      </c>
      <c r="V50" s="83">
        <f t="shared" si="4"/>
        <v>384</v>
      </c>
    </row>
    <row r="51" spans="2:22" x14ac:dyDescent="0.3">
      <c r="B51" s="82" t="s">
        <v>228</v>
      </c>
      <c r="C51" s="93">
        <v>189</v>
      </c>
      <c r="D51" s="93">
        <v>63</v>
      </c>
      <c r="E51" s="93">
        <v>32</v>
      </c>
      <c r="F51" s="93">
        <v>18</v>
      </c>
      <c r="G51" s="93">
        <v>15</v>
      </c>
      <c r="H51" s="93">
        <v>0</v>
      </c>
      <c r="I51" s="93">
        <v>0</v>
      </c>
      <c r="J51" s="93">
        <v>6</v>
      </c>
      <c r="K51" s="93">
        <v>383</v>
      </c>
      <c r="L51" s="93">
        <v>27</v>
      </c>
      <c r="M51" s="93">
        <v>323</v>
      </c>
      <c r="N51" s="93">
        <v>410</v>
      </c>
      <c r="O51" s="83">
        <v>500</v>
      </c>
      <c r="P51" s="83" t="s">
        <v>73</v>
      </c>
      <c r="R51" s="82" t="s">
        <v>228</v>
      </c>
      <c r="S51" s="83">
        <f t="shared" si="3"/>
        <v>383</v>
      </c>
      <c r="T51" s="83">
        <f t="shared" si="3"/>
        <v>27</v>
      </c>
      <c r="U51" s="83">
        <f t="shared" si="3"/>
        <v>323</v>
      </c>
      <c r="V51" s="83">
        <f t="shared" si="4"/>
        <v>410</v>
      </c>
    </row>
    <row r="52" spans="2:22" x14ac:dyDescent="0.3">
      <c r="B52" s="82" t="s">
        <v>229</v>
      </c>
      <c r="C52" s="93">
        <v>0</v>
      </c>
      <c r="D52" s="93">
        <v>0</v>
      </c>
      <c r="E52" s="93">
        <v>0</v>
      </c>
      <c r="F52" s="93">
        <v>0</v>
      </c>
      <c r="G52" s="93">
        <v>125</v>
      </c>
      <c r="H52" s="93">
        <v>0</v>
      </c>
      <c r="I52" s="93">
        <v>151</v>
      </c>
      <c r="J52" s="93">
        <v>176</v>
      </c>
      <c r="K52" s="93">
        <v>0</v>
      </c>
      <c r="L52" s="93">
        <v>628</v>
      </c>
      <c r="M52" s="93">
        <v>452</v>
      </c>
      <c r="N52" s="93">
        <v>628</v>
      </c>
      <c r="O52" s="83">
        <v>500</v>
      </c>
      <c r="P52" s="83" t="s">
        <v>78</v>
      </c>
      <c r="R52" s="82" t="s">
        <v>229</v>
      </c>
      <c r="S52" s="83">
        <f t="shared" si="3"/>
        <v>0</v>
      </c>
      <c r="T52" s="83">
        <f>L52</f>
        <v>628</v>
      </c>
      <c r="U52" s="83">
        <f t="shared" si="3"/>
        <v>452</v>
      </c>
      <c r="V52" s="83">
        <f t="shared" si="4"/>
        <v>628</v>
      </c>
    </row>
    <row r="53" spans="2:22" x14ac:dyDescent="0.3">
      <c r="B53" s="82" t="s">
        <v>230</v>
      </c>
      <c r="C53" s="83">
        <v>0</v>
      </c>
      <c r="D53" s="83">
        <v>0</v>
      </c>
      <c r="E53" s="83">
        <v>0</v>
      </c>
      <c r="F53" s="83">
        <v>0</v>
      </c>
      <c r="G53" s="83">
        <v>50</v>
      </c>
      <c r="H53" s="83">
        <v>56</v>
      </c>
      <c r="I53" s="83">
        <v>85</v>
      </c>
      <c r="J53" s="83">
        <v>133</v>
      </c>
      <c r="K53" s="83">
        <v>0</v>
      </c>
      <c r="L53" s="83">
        <v>513</v>
      </c>
      <c r="M53" s="83">
        <v>324</v>
      </c>
      <c r="N53" s="83">
        <v>513</v>
      </c>
      <c r="O53" s="83">
        <v>500</v>
      </c>
      <c r="P53" s="83" t="s">
        <v>78</v>
      </c>
      <c r="R53" s="82" t="s">
        <v>230</v>
      </c>
      <c r="S53" s="83">
        <f t="shared" si="3"/>
        <v>0</v>
      </c>
      <c r="T53" s="83">
        <f t="shared" si="3"/>
        <v>513</v>
      </c>
      <c r="U53" s="83">
        <f t="shared" si="3"/>
        <v>324</v>
      </c>
      <c r="V53" s="83">
        <f t="shared" si="4"/>
        <v>513</v>
      </c>
    </row>
    <row r="54" spans="2:22" x14ac:dyDescent="0.3">
      <c r="B54" s="82" t="s">
        <v>26</v>
      </c>
      <c r="C54" s="82">
        <f>SUM(C47:C53)</f>
        <v>527</v>
      </c>
      <c r="D54" s="82">
        <f t="shared" ref="D54:O54" si="5">SUM(D47:D53)</f>
        <v>200</v>
      </c>
      <c r="E54" s="82">
        <f t="shared" si="5"/>
        <v>32</v>
      </c>
      <c r="F54" s="82">
        <f t="shared" si="5"/>
        <v>18</v>
      </c>
      <c r="G54" s="82">
        <f t="shared" si="5"/>
        <v>487</v>
      </c>
      <c r="H54" s="82">
        <f t="shared" si="5"/>
        <v>213</v>
      </c>
      <c r="I54" s="82">
        <f t="shared" si="5"/>
        <v>553</v>
      </c>
      <c r="J54" s="82">
        <f t="shared" si="5"/>
        <v>628</v>
      </c>
      <c r="K54" s="82">
        <f t="shared" si="5"/>
        <v>995</v>
      </c>
      <c r="L54" s="82">
        <f t="shared" si="5"/>
        <v>2722</v>
      </c>
      <c r="M54" s="82">
        <f t="shared" si="5"/>
        <v>2658</v>
      </c>
      <c r="N54" s="82">
        <f t="shared" si="5"/>
        <v>3717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{4940DB81-9D6F-4135-B20F-FFF22CDF929B}</x14:id>
        </ext>
      </extLst>
    </cfRule>
    <cfRule type="top10" dxfId="132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{23F5ED3C-C896-456A-A33B-308CB3CDDAFC}</x14:id>
        </ext>
      </extLst>
    </cfRule>
    <cfRule type="top10" dxfId="131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{29FE2F09-49A9-48A7-86B5-08DBBA288FE1}</x14:id>
        </ext>
      </extLst>
    </cfRule>
    <cfRule type="top10" dxfId="130" priority="7" percent="1" rank="10"/>
  </conditionalFormatting>
  <conditionalFormatting sqref="O47:O53">
    <cfRule type="cellIs" dxfId="129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{4E4B7E41-A239-4946-A3B5-55C79A6B8A77}</x14:id>
        </ext>
      </extLst>
    </cfRule>
  </conditionalFormatting>
  <conditionalFormatting sqref="C47:N53">
    <cfRule type="cellIs" dxfId="128" priority="3" operator="greaterThan">
      <formula>"O35"</formula>
    </cfRule>
  </conditionalFormatting>
  <conditionalFormatting sqref="N47:N53">
    <cfRule type="cellIs" dxfId="127" priority="1" operator="greaterThan">
      <formula>500</formula>
    </cfRule>
    <cfRule type="cellIs" dxfId="126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13665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3665" r:id="rId4"/>
      </mc:Fallback>
    </mc:AlternateContent>
    <mc:AlternateContent xmlns:mc="http://schemas.openxmlformats.org/markup-compatibility/2006">
      <mc:Choice Requires="x14">
        <oleObject progId="Unknown" shapeId="113666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3666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40DB81-9D6F-4135-B20F-FFF22CDF92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23F5ED3C-C896-456A-A33B-308CB3CDDA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29FE2F09-49A9-48A7-86B5-08DBBA288F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4E4B7E41-A239-4946-A3B5-55C79A6B8A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3A9A585C-B5F8-4CD5-B44C-29F4F20FFF14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'18TH - 24TH MARCH 2021 '!S47:V47</xm:f>
              <xm:sqref>W47</xm:sqref>
            </x14:sparkline>
            <x14:sparkline>
              <xm:f>'18TH - 24TH MARCH 2021 '!S48:V48</xm:f>
              <xm:sqref>W48</xm:sqref>
            </x14:sparkline>
            <x14:sparkline>
              <xm:f>'18TH - 24TH MARCH 2021 '!S49:V49</xm:f>
              <xm:sqref>W49</xm:sqref>
            </x14:sparkline>
            <x14:sparkline>
              <xm:f>'18TH - 24TH MARCH 2021 '!S50:V50</xm:f>
              <xm:sqref>W50</xm:sqref>
            </x14:sparkline>
            <x14:sparkline>
              <xm:f>'18TH - 24TH MARCH 2021 '!S51:V51</xm:f>
              <xm:sqref>W51</xm:sqref>
            </x14:sparkline>
            <x14:sparkline>
              <xm:f>'18TH - 24TH MARCH 2021 '!S52:V52</xm:f>
              <xm:sqref>W52</xm:sqref>
            </x14:sparkline>
            <x14:sparkline>
              <xm:f>'18TH - 24TH MARCH 2021 '!S53:V53</xm:f>
              <xm:sqref>W53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BCD8B-E0E2-472A-A79A-182E22A160D0}">
  <dimension ref="B1:AC81"/>
  <sheetViews>
    <sheetView topLeftCell="A48" workbookViewId="0">
      <selection activeCell="A48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234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243</v>
      </c>
      <c r="S5" s="3"/>
      <c r="T5" s="3"/>
      <c r="U5" s="4"/>
      <c r="V5" s="5"/>
      <c r="Y5" s="6"/>
      <c r="Z5" s="7" t="s">
        <v>245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20</v>
      </c>
      <c r="AB7" s="29">
        <v>26</v>
      </c>
      <c r="AC7" s="29">
        <f>AA7-AB7</f>
        <v>-6</v>
      </c>
    </row>
    <row r="8" spans="2:29" ht="17.25" thickBot="1" x14ac:dyDescent="0.35">
      <c r="B8" s="16" t="s">
        <v>15</v>
      </c>
      <c r="C8" s="17">
        <v>71185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44280</v>
      </c>
      <c r="S8" s="31">
        <v>43117</v>
      </c>
      <c r="T8" s="41">
        <v>425</v>
      </c>
      <c r="U8" s="32">
        <f>S8+T8</f>
        <v>43542</v>
      </c>
      <c r="V8" s="33">
        <v>50</v>
      </c>
      <c r="X8" s="28"/>
      <c r="Y8" s="204"/>
      <c r="Z8" s="29" t="s">
        <v>16</v>
      </c>
      <c r="AA8" s="29">
        <v>4</v>
      </c>
      <c r="AB8" s="29">
        <v>5</v>
      </c>
      <c r="AC8" s="29">
        <f>AA8-AB8</f>
        <v>-1</v>
      </c>
    </row>
    <row r="9" spans="2:29" ht="17.25" thickBot="1" x14ac:dyDescent="0.35">
      <c r="B9" s="16" t="s">
        <v>7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44281</v>
      </c>
      <c r="S9" s="31">
        <v>31221</v>
      </c>
      <c r="T9" s="31">
        <v>807</v>
      </c>
      <c r="U9" s="32">
        <f t="shared" ref="U9:U13" si="0">S9+T9</f>
        <v>32028</v>
      </c>
      <c r="V9" s="33">
        <v>44</v>
      </c>
      <c r="X9" s="28"/>
      <c r="Y9" s="204"/>
      <c r="Z9" s="29" t="s">
        <v>18</v>
      </c>
      <c r="AA9" s="29">
        <v>1</v>
      </c>
      <c r="AB9" s="29">
        <v>0</v>
      </c>
      <c r="AC9" s="29">
        <f>AA9-AB9</f>
        <v>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44282</v>
      </c>
      <c r="S10" s="31">
        <v>32554</v>
      </c>
      <c r="T10" s="31">
        <v>230</v>
      </c>
      <c r="U10" s="32">
        <f t="shared" si="0"/>
        <v>32784</v>
      </c>
      <c r="V10" s="33">
        <v>43</v>
      </c>
      <c r="X10" s="28"/>
      <c r="Y10" s="204"/>
      <c r="Z10" s="29" t="s">
        <v>19</v>
      </c>
      <c r="AA10" s="29">
        <v>20</v>
      </c>
      <c r="AB10" s="29">
        <v>17</v>
      </c>
      <c r="AC10" s="29">
        <f>AA10-AB10</f>
        <v>3</v>
      </c>
    </row>
    <row r="11" spans="2:29" ht="17.25" thickBot="1" x14ac:dyDescent="0.35">
      <c r="B11" s="34" t="s">
        <v>79</v>
      </c>
      <c r="C11" s="35">
        <v>9616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44283</v>
      </c>
      <c r="S11" s="31">
        <v>27490</v>
      </c>
      <c r="T11" s="31">
        <v>476</v>
      </c>
      <c r="U11" s="32">
        <f t="shared" si="0"/>
        <v>27966</v>
      </c>
      <c r="V11" s="33">
        <v>37</v>
      </c>
      <c r="X11" s="28"/>
      <c r="Y11" s="203"/>
      <c r="Z11" s="29" t="s">
        <v>20</v>
      </c>
      <c r="AA11" s="29">
        <v>5</v>
      </c>
      <c r="AB11" s="29">
        <v>4</v>
      </c>
      <c r="AC11" s="29">
        <f>AA11-AB11</f>
        <v>1</v>
      </c>
    </row>
    <row r="12" spans="2:29" ht="17.25" thickBot="1" x14ac:dyDescent="0.35">
      <c r="B12" s="34" t="s">
        <v>217</v>
      </c>
      <c r="C12" s="35">
        <v>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44284</v>
      </c>
      <c r="S12" s="31">
        <v>30881</v>
      </c>
      <c r="T12" s="31">
        <v>471</v>
      </c>
      <c r="U12" s="32">
        <f t="shared" si="0"/>
        <v>31352</v>
      </c>
      <c r="V12" s="33">
        <v>34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4272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44285</v>
      </c>
      <c r="S13" s="31">
        <v>27948</v>
      </c>
      <c r="T13" s="31">
        <v>320</v>
      </c>
      <c r="U13" s="32">
        <f t="shared" si="0"/>
        <v>28268</v>
      </c>
      <c r="V13" s="33">
        <v>40</v>
      </c>
      <c r="X13" s="28">
        <v>2</v>
      </c>
      <c r="Y13" s="206" t="s">
        <v>21</v>
      </c>
      <c r="Z13" s="29" t="s">
        <v>22</v>
      </c>
      <c r="AA13" s="91">
        <v>234544</v>
      </c>
      <c r="AB13" s="91">
        <v>246873</v>
      </c>
      <c r="AC13" s="29">
        <f>AA13-AB13</f>
        <v>-12329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44286</v>
      </c>
      <c r="S14" s="31">
        <v>41333</v>
      </c>
      <c r="T14" s="31">
        <v>320</v>
      </c>
      <c r="U14" s="32">
        <f>S14+T14</f>
        <v>41653</v>
      </c>
      <c r="V14" s="33">
        <v>49</v>
      </c>
      <c r="X14" s="28"/>
      <c r="Y14" s="207"/>
      <c r="Z14" s="29" t="s">
        <v>24</v>
      </c>
      <c r="AA14" s="91">
        <v>3049</v>
      </c>
      <c r="AB14" s="29">
        <v>16052</v>
      </c>
      <c r="AC14" s="29">
        <f>AA14-AB14</f>
        <v>-13003</v>
      </c>
    </row>
    <row r="15" spans="2:29" ht="17.25" thickBot="1" x14ac:dyDescent="0.35">
      <c r="B15" s="34" t="s">
        <v>25</v>
      </c>
      <c r="C15" s="35">
        <v>72644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234544</v>
      </c>
      <c r="T15" s="26">
        <f>SUM(T8:T14)</f>
        <v>3049</v>
      </c>
      <c r="U15" s="26">
        <f>SUM(U8:U14)</f>
        <v>237593</v>
      </c>
      <c r="V15" s="26">
        <f>SUM(V8:V14)</f>
        <v>297</v>
      </c>
      <c r="X15" s="28"/>
      <c r="Y15" s="207"/>
      <c r="Z15" s="43" t="s">
        <v>27</v>
      </c>
      <c r="AA15" s="25">
        <f>SUM(AA13:AA14)</f>
        <v>237593</v>
      </c>
      <c r="AB15" s="25">
        <f>SUM(AB13:AB14)</f>
        <v>262925</v>
      </c>
      <c r="AC15" s="25">
        <f>AA15-AB15</f>
        <v>-25332</v>
      </c>
    </row>
    <row r="16" spans="2:29" ht="17.25" thickBot="1" x14ac:dyDescent="0.35">
      <c r="B16" s="34" t="s">
        <v>185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33941.857142857145</v>
      </c>
      <c r="AB16" s="46">
        <f>AB15/7</f>
        <v>37560.714285714283</v>
      </c>
      <c r="AC16" s="46">
        <f>AC15/7</f>
        <v>-3618.8571428571427</v>
      </c>
    </row>
    <row r="17" spans="2:29" ht="17.25" thickBot="1" x14ac:dyDescent="0.35">
      <c r="B17" s="34" t="s">
        <v>30</v>
      </c>
      <c r="C17" s="35">
        <v>20996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4062</v>
      </c>
      <c r="D18" s="210" t="s">
        <v>235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161900</v>
      </c>
      <c r="AB18" s="88">
        <v>188393</v>
      </c>
      <c r="AC18" s="29">
        <f>AA18-AB18</f>
        <v>-26493</v>
      </c>
    </row>
    <row r="19" spans="2:29" ht="17.25" thickBot="1" x14ac:dyDescent="0.35">
      <c r="B19" s="34" t="s">
        <v>39</v>
      </c>
      <c r="C19" s="51">
        <v>54818</v>
      </c>
      <c r="D19" s="134"/>
      <c r="E19" s="134"/>
      <c r="F19" s="134"/>
      <c r="G19" s="134"/>
      <c r="H19" s="134"/>
      <c r="I19" s="134"/>
      <c r="J19" s="134"/>
      <c r="K19"/>
      <c r="L19" s="39"/>
      <c r="M19" s="52"/>
      <c r="N19" s="39"/>
      <c r="P19" s="12"/>
      <c r="Q19"/>
      <c r="R19" s="30">
        <v>44280</v>
      </c>
      <c r="S19" s="31">
        <v>78</v>
      </c>
      <c r="T19" s="41">
        <v>489</v>
      </c>
      <c r="U19" s="53">
        <f t="shared" ref="U19:U25" si="1">SUM(S19:T19)</f>
        <v>567</v>
      </c>
      <c r="V19" s="54"/>
      <c r="X19" s="28"/>
      <c r="Y19" s="204"/>
      <c r="Z19" s="29" t="s">
        <v>40</v>
      </c>
      <c r="AA19" s="29">
        <v>72644</v>
      </c>
      <c r="AB19" s="29">
        <v>58480</v>
      </c>
      <c r="AC19" s="29">
        <f>AA19-AB19</f>
        <v>14164</v>
      </c>
    </row>
    <row r="20" spans="2:29" ht="17.25" thickBot="1" x14ac:dyDescent="0.35">
      <c r="B20" s="34" t="s">
        <v>41</v>
      </c>
      <c r="C20" s="55">
        <f>SUM(C21/6)</f>
        <v>39598.833333333336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44281</v>
      </c>
      <c r="S20" s="31">
        <v>624</v>
      </c>
      <c r="T20" s="31">
        <v>545</v>
      </c>
      <c r="U20" s="57">
        <f t="shared" si="1"/>
        <v>1169</v>
      </c>
      <c r="V20" s="58"/>
      <c r="X20" s="28"/>
      <c r="Y20" s="203"/>
      <c r="Z20" s="25" t="s">
        <v>42</v>
      </c>
      <c r="AA20" s="25">
        <f>SUM(AA18:AA19)</f>
        <v>234544</v>
      </c>
      <c r="AB20" s="25">
        <f>SUM(AB18:AB19)</f>
        <v>246873</v>
      </c>
      <c r="AC20" s="25">
        <f>AA20-AB20</f>
        <v>-12329</v>
      </c>
    </row>
    <row r="21" spans="2:29" ht="17.25" thickBot="1" x14ac:dyDescent="0.35">
      <c r="B21" s="92" t="s">
        <v>43</v>
      </c>
      <c r="C21" s="51">
        <f>SUM(C7:C19)</f>
        <v>237593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44282</v>
      </c>
      <c r="S21" s="31">
        <v>590</v>
      </c>
      <c r="T21" s="31">
        <v>395</v>
      </c>
      <c r="U21" s="57">
        <f t="shared" si="1"/>
        <v>985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44283</v>
      </c>
      <c r="S22" s="31">
        <v>427</v>
      </c>
      <c r="T22" s="41">
        <v>349</v>
      </c>
      <c r="U22" s="57">
        <f t="shared" si="1"/>
        <v>776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44284</v>
      </c>
      <c r="S23" s="31">
        <v>396</v>
      </c>
      <c r="T23" s="41">
        <v>147</v>
      </c>
      <c r="U23" s="57">
        <f t="shared" si="1"/>
        <v>543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44285</v>
      </c>
      <c r="S24" s="31">
        <v>876</v>
      </c>
      <c r="T24" s="41">
        <v>347</v>
      </c>
      <c r="U24" s="57">
        <f t="shared" si="1"/>
        <v>1223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44286</v>
      </c>
      <c r="S25" s="89">
        <v>963</v>
      </c>
      <c r="T25" s="90">
        <v>735</v>
      </c>
      <c r="U25" s="57">
        <f t="shared" si="1"/>
        <v>1698</v>
      </c>
      <c r="V25" s="65"/>
      <c r="X25" s="28">
        <v>8</v>
      </c>
      <c r="Y25" s="202" t="s">
        <v>47</v>
      </c>
      <c r="Z25" s="29" t="s">
        <v>9</v>
      </c>
      <c r="AA25" s="29">
        <v>394719</v>
      </c>
      <c r="AB25" s="29">
        <v>388031</v>
      </c>
      <c r="AC25" s="29">
        <f>AA25-AB25</f>
        <v>6688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3954</v>
      </c>
      <c r="T26" s="25">
        <f>SUM(T19:T25)</f>
        <v>3007</v>
      </c>
      <c r="U26" s="26">
        <f>SUM(U19:U25)</f>
        <v>6961</v>
      </c>
      <c r="V26" s="50"/>
      <c r="X26" s="28"/>
      <c r="Y26" s="204"/>
      <c r="Z26" s="29" t="s">
        <v>10</v>
      </c>
      <c r="AA26" s="29">
        <v>2629</v>
      </c>
      <c r="AB26" s="29">
        <v>86</v>
      </c>
      <c r="AC26" s="29">
        <f>AA26-AB26</f>
        <v>2543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397348</v>
      </c>
      <c r="AB27" s="25">
        <f>SUM(AB25:AB26)</f>
        <v>388117</v>
      </c>
      <c r="AC27" s="25">
        <f>AA27-AB27</f>
        <v>9231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244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2538</v>
      </c>
      <c r="U33" s="45">
        <v>3073</v>
      </c>
      <c r="V33" s="50">
        <f t="shared" ref="V33:V37" si="2">T33-U33</f>
        <v>-535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6</v>
      </c>
      <c r="U35" s="45">
        <v>5</v>
      </c>
      <c r="V35" s="50">
        <f t="shared" si="2"/>
        <v>1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1703</v>
      </c>
      <c r="U36" s="45">
        <v>1621</v>
      </c>
      <c r="V36" s="50">
        <f t="shared" si="2"/>
        <v>82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32" t="s">
        <v>53</v>
      </c>
      <c r="S37" s="78"/>
      <c r="T37" s="45">
        <v>745</v>
      </c>
      <c r="U37" s="45">
        <v>1353</v>
      </c>
      <c r="V37" s="50">
        <f t="shared" si="2"/>
        <v>-608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32" t="s">
        <v>54</v>
      </c>
      <c r="S38" s="78"/>
      <c r="T38" s="45">
        <v>84</v>
      </c>
      <c r="U38" s="45">
        <v>94</v>
      </c>
      <c r="V38" s="50">
        <f>T38-U38</f>
        <v>-10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32" t="s">
        <v>76</v>
      </c>
      <c r="S40" s="133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32" t="s">
        <v>77</v>
      </c>
      <c r="S41" s="133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1703</v>
      </c>
      <c r="U42" s="25">
        <f>U34+U36+U41</f>
        <v>1621</v>
      </c>
      <c r="V42" s="25">
        <f>V34+V36</f>
        <v>82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236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25</v>
      </c>
      <c r="I47" s="93">
        <v>0</v>
      </c>
      <c r="J47" s="93">
        <v>0</v>
      </c>
      <c r="K47" s="93">
        <v>0</v>
      </c>
      <c r="L47" s="93">
        <v>50</v>
      </c>
      <c r="M47" s="93">
        <v>25</v>
      </c>
      <c r="N47" s="93">
        <v>50</v>
      </c>
      <c r="O47" s="83">
        <v>500</v>
      </c>
      <c r="P47" s="83" t="s">
        <v>73</v>
      </c>
      <c r="R47" s="82" t="s">
        <v>236</v>
      </c>
      <c r="S47" s="83">
        <f>K47</f>
        <v>0</v>
      </c>
      <c r="T47" s="83">
        <f>L47</f>
        <v>50</v>
      </c>
      <c r="U47" s="83">
        <f>M47</f>
        <v>25</v>
      </c>
      <c r="V47" s="83">
        <f>S47+T47</f>
        <v>50</v>
      </c>
    </row>
    <row r="48" spans="2:29" x14ac:dyDescent="0.3">
      <c r="B48" s="82" t="s">
        <v>237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13</v>
      </c>
      <c r="I48" s="93">
        <v>0</v>
      </c>
      <c r="J48" s="93">
        <v>0</v>
      </c>
      <c r="K48" s="93">
        <v>0</v>
      </c>
      <c r="L48" s="93">
        <v>26</v>
      </c>
      <c r="M48" s="93">
        <v>13</v>
      </c>
      <c r="N48" s="93">
        <v>26</v>
      </c>
      <c r="O48" s="83">
        <v>500</v>
      </c>
      <c r="P48" s="83" t="s">
        <v>73</v>
      </c>
      <c r="R48" s="82" t="s">
        <v>237</v>
      </c>
      <c r="S48" s="83">
        <f>K48</f>
        <v>0</v>
      </c>
      <c r="T48" s="83">
        <f t="shared" ref="S48:U53" si="3">L48</f>
        <v>26</v>
      </c>
      <c r="U48" s="83">
        <f t="shared" si="3"/>
        <v>13</v>
      </c>
      <c r="V48" s="83">
        <f t="shared" ref="V48:V53" si="4">S48+T48</f>
        <v>26</v>
      </c>
    </row>
    <row r="49" spans="2:22" x14ac:dyDescent="0.3">
      <c r="B49" s="82" t="s">
        <v>238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3">
        <v>500</v>
      </c>
      <c r="P49" s="83" t="s">
        <v>73</v>
      </c>
      <c r="R49" s="82" t="s">
        <v>238</v>
      </c>
      <c r="S49" s="83">
        <f>K49</f>
        <v>0</v>
      </c>
      <c r="T49" s="83">
        <f t="shared" si="3"/>
        <v>0</v>
      </c>
      <c r="U49" s="83">
        <f t="shared" si="3"/>
        <v>0</v>
      </c>
      <c r="V49" s="83">
        <f t="shared" si="4"/>
        <v>0</v>
      </c>
    </row>
    <row r="50" spans="2:22" x14ac:dyDescent="0.3">
      <c r="B50" s="82" t="s">
        <v>239</v>
      </c>
      <c r="C50" s="83">
        <v>0</v>
      </c>
      <c r="D50" s="83">
        <v>0</v>
      </c>
      <c r="E50" s="83">
        <v>0</v>
      </c>
      <c r="F50" s="83">
        <v>0</v>
      </c>
      <c r="G50" s="93">
        <v>0</v>
      </c>
      <c r="H50" s="93">
        <v>14</v>
      </c>
      <c r="I50" s="93">
        <v>0</v>
      </c>
      <c r="J50" s="93">
        <v>0</v>
      </c>
      <c r="K50" s="83">
        <v>0</v>
      </c>
      <c r="L50" s="83">
        <v>28</v>
      </c>
      <c r="M50" s="83">
        <v>14</v>
      </c>
      <c r="N50" s="83">
        <v>28</v>
      </c>
      <c r="O50" s="83">
        <v>500</v>
      </c>
      <c r="P50" s="83" t="s">
        <v>73</v>
      </c>
      <c r="R50" s="82" t="s">
        <v>239</v>
      </c>
      <c r="S50" s="83">
        <f>K50</f>
        <v>0</v>
      </c>
      <c r="T50" s="83">
        <f t="shared" si="3"/>
        <v>28</v>
      </c>
      <c r="U50" s="83">
        <f t="shared" si="3"/>
        <v>14</v>
      </c>
      <c r="V50" s="83">
        <f t="shared" si="4"/>
        <v>28</v>
      </c>
    </row>
    <row r="51" spans="2:22" x14ac:dyDescent="0.3">
      <c r="B51" s="82" t="s">
        <v>240</v>
      </c>
      <c r="C51" s="93">
        <v>0</v>
      </c>
      <c r="D51" s="93">
        <v>0</v>
      </c>
      <c r="E51" s="93">
        <v>0</v>
      </c>
      <c r="F51" s="93">
        <v>0</v>
      </c>
      <c r="G51" s="93">
        <v>1</v>
      </c>
      <c r="H51" s="93">
        <v>11</v>
      </c>
      <c r="I51" s="93">
        <v>0</v>
      </c>
      <c r="J51" s="93">
        <v>0</v>
      </c>
      <c r="K51" s="93">
        <v>0</v>
      </c>
      <c r="L51" s="93">
        <v>23</v>
      </c>
      <c r="M51" s="93">
        <v>12</v>
      </c>
      <c r="N51" s="93">
        <v>23</v>
      </c>
      <c r="O51" s="83">
        <v>500</v>
      </c>
      <c r="P51" s="83" t="s">
        <v>73</v>
      </c>
      <c r="R51" s="82" t="s">
        <v>240</v>
      </c>
      <c r="S51" s="83">
        <f t="shared" si="3"/>
        <v>0</v>
      </c>
      <c r="T51" s="83">
        <f t="shared" si="3"/>
        <v>23</v>
      </c>
      <c r="U51" s="83">
        <f t="shared" si="3"/>
        <v>12</v>
      </c>
      <c r="V51" s="83">
        <f t="shared" si="4"/>
        <v>23</v>
      </c>
    </row>
    <row r="52" spans="2:22" x14ac:dyDescent="0.3">
      <c r="B52" s="82" t="s">
        <v>241</v>
      </c>
      <c r="C52" s="93">
        <v>6</v>
      </c>
      <c r="D52" s="93">
        <v>5</v>
      </c>
      <c r="E52" s="93">
        <v>23</v>
      </c>
      <c r="F52" s="93">
        <v>14</v>
      </c>
      <c r="G52" s="93">
        <v>31</v>
      </c>
      <c r="H52" s="93">
        <v>6</v>
      </c>
      <c r="I52" s="93">
        <v>0</v>
      </c>
      <c r="J52" s="93">
        <v>0</v>
      </c>
      <c r="K52" s="93">
        <v>67</v>
      </c>
      <c r="L52" s="93">
        <v>43</v>
      </c>
      <c r="M52" s="93">
        <v>85</v>
      </c>
      <c r="N52" s="93">
        <v>110</v>
      </c>
      <c r="O52" s="83">
        <v>500</v>
      </c>
      <c r="P52" s="83" t="s">
        <v>73</v>
      </c>
      <c r="R52" s="82" t="s">
        <v>241</v>
      </c>
      <c r="S52" s="83">
        <f t="shared" si="3"/>
        <v>67</v>
      </c>
      <c r="T52" s="83">
        <f>L52</f>
        <v>43</v>
      </c>
      <c r="U52" s="83">
        <f t="shared" si="3"/>
        <v>85</v>
      </c>
      <c r="V52" s="83">
        <f t="shared" si="4"/>
        <v>110</v>
      </c>
    </row>
    <row r="53" spans="2:22" x14ac:dyDescent="0.3">
      <c r="B53" s="82" t="s">
        <v>242</v>
      </c>
      <c r="C53" s="83">
        <v>0</v>
      </c>
      <c r="D53" s="83">
        <v>0</v>
      </c>
      <c r="E53" s="83">
        <v>0</v>
      </c>
      <c r="F53" s="83">
        <v>0</v>
      </c>
      <c r="G53" s="83">
        <v>0</v>
      </c>
      <c r="H53" s="83">
        <v>8</v>
      </c>
      <c r="I53" s="83">
        <v>0</v>
      </c>
      <c r="J53" s="83">
        <v>0</v>
      </c>
      <c r="K53" s="83">
        <v>0</v>
      </c>
      <c r="L53" s="83">
        <v>16</v>
      </c>
      <c r="M53" s="83">
        <v>8</v>
      </c>
      <c r="N53" s="83">
        <v>16</v>
      </c>
      <c r="O53" s="83">
        <v>500</v>
      </c>
      <c r="P53" s="83" t="s">
        <v>73</v>
      </c>
      <c r="R53" s="82" t="s">
        <v>242</v>
      </c>
      <c r="S53" s="83">
        <f t="shared" si="3"/>
        <v>0</v>
      </c>
      <c r="T53" s="83">
        <f t="shared" si="3"/>
        <v>16</v>
      </c>
      <c r="U53" s="83">
        <f t="shared" si="3"/>
        <v>8</v>
      </c>
      <c r="V53" s="83">
        <f t="shared" si="4"/>
        <v>16</v>
      </c>
    </row>
    <row r="54" spans="2:22" x14ac:dyDescent="0.3">
      <c r="B54" s="82" t="s">
        <v>26</v>
      </c>
      <c r="C54" s="82">
        <f>SUM(C47:C53)</f>
        <v>6</v>
      </c>
      <c r="D54" s="82">
        <f t="shared" ref="D54:O54" si="5">SUM(D47:D53)</f>
        <v>5</v>
      </c>
      <c r="E54" s="82">
        <f t="shared" si="5"/>
        <v>23</v>
      </c>
      <c r="F54" s="82">
        <f t="shared" si="5"/>
        <v>14</v>
      </c>
      <c r="G54" s="82">
        <f t="shared" si="5"/>
        <v>32</v>
      </c>
      <c r="H54" s="82">
        <f t="shared" si="5"/>
        <v>77</v>
      </c>
      <c r="I54" s="82">
        <f t="shared" si="5"/>
        <v>0</v>
      </c>
      <c r="J54" s="82">
        <f t="shared" si="5"/>
        <v>0</v>
      </c>
      <c r="K54" s="82">
        <f t="shared" si="5"/>
        <v>67</v>
      </c>
      <c r="L54" s="82">
        <f t="shared" si="5"/>
        <v>186</v>
      </c>
      <c r="M54" s="82">
        <f t="shared" si="5"/>
        <v>157</v>
      </c>
      <c r="N54" s="82">
        <f t="shared" si="5"/>
        <v>253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{3D30F180-6B60-4ADA-B478-9D555B4B38CB}</x14:id>
        </ext>
      </extLst>
    </cfRule>
    <cfRule type="top10" dxfId="125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{DDEB7A09-E033-4FC1-98DD-2211D12641AF}</x14:id>
        </ext>
      </extLst>
    </cfRule>
    <cfRule type="top10" dxfId="124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{24A1F721-59BE-4974-8936-A7DE21A5D49E}</x14:id>
        </ext>
      </extLst>
    </cfRule>
    <cfRule type="top10" dxfId="123" priority="7" percent="1" rank="10"/>
  </conditionalFormatting>
  <conditionalFormatting sqref="O47:O53">
    <cfRule type="cellIs" dxfId="122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{78D04FC8-877C-4629-BD35-BC9C0B301453}</x14:id>
        </ext>
      </extLst>
    </cfRule>
  </conditionalFormatting>
  <conditionalFormatting sqref="C47:N53">
    <cfRule type="cellIs" dxfId="121" priority="3" operator="greaterThan">
      <formula>"O35"</formula>
    </cfRule>
  </conditionalFormatting>
  <conditionalFormatting sqref="N47:N53">
    <cfRule type="cellIs" dxfId="120" priority="1" operator="greaterThan">
      <formula>500</formula>
    </cfRule>
    <cfRule type="cellIs" dxfId="119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14689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4689" r:id="rId4"/>
      </mc:Fallback>
    </mc:AlternateContent>
    <mc:AlternateContent xmlns:mc="http://schemas.openxmlformats.org/markup-compatibility/2006">
      <mc:Choice Requires="x14">
        <oleObject progId="Unknown" shapeId="114690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4690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0F180-6B60-4ADA-B478-9D555B4B38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DDEB7A09-E033-4FC1-98DD-2211D12641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24A1F721-59BE-4974-8936-A7DE21A5D4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78D04FC8-877C-4629-BD35-BC9C0B3014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304C34CA-B3A4-492E-A3A2-2F7B80AFA70B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'25TH -31ST MARCH 2021'!S47:V47</xm:f>
              <xm:sqref>W47</xm:sqref>
            </x14:sparkline>
            <x14:sparkline>
              <xm:f>'25TH -31ST MARCH 2021'!S48:V48</xm:f>
              <xm:sqref>W48</xm:sqref>
            </x14:sparkline>
            <x14:sparkline>
              <xm:f>'25TH -31ST MARCH 2021'!S49:V49</xm:f>
              <xm:sqref>W49</xm:sqref>
            </x14:sparkline>
            <x14:sparkline>
              <xm:f>'25TH -31ST MARCH 2021'!S50:V50</xm:f>
              <xm:sqref>W50</xm:sqref>
            </x14:sparkline>
            <x14:sparkline>
              <xm:f>'25TH -31ST MARCH 2021'!S51:V51</xm:f>
              <xm:sqref>W51</xm:sqref>
            </x14:sparkline>
            <x14:sparkline>
              <xm:f>'25TH -31ST MARCH 2021'!S52:V52</xm:f>
              <xm:sqref>W52</xm:sqref>
            </x14:sparkline>
            <x14:sparkline>
              <xm:f>'25TH -31ST MARCH 2021'!S53:V53</xm:f>
              <xm:sqref>W53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3051-8771-4AD3-999C-DC42D684050C}">
  <dimension ref="B1:AC81"/>
  <sheetViews>
    <sheetView workbookViewId="0">
      <selection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246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254</v>
      </c>
      <c r="S5" s="3"/>
      <c r="T5" s="3"/>
      <c r="U5" s="4"/>
      <c r="V5" s="5"/>
      <c r="Y5" s="6"/>
      <c r="Z5" s="7" t="s">
        <v>256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26</v>
      </c>
      <c r="AB7" s="29">
        <v>20</v>
      </c>
      <c r="AC7" s="29">
        <f>AA7-AB7</f>
        <v>6</v>
      </c>
    </row>
    <row r="8" spans="2:29" ht="17.25" thickBot="1" x14ac:dyDescent="0.35">
      <c r="B8" s="16" t="s">
        <v>15</v>
      </c>
      <c r="C8" s="17">
        <v>62460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44287</v>
      </c>
      <c r="S8" s="31">
        <v>36992</v>
      </c>
      <c r="T8" s="41">
        <v>1122</v>
      </c>
      <c r="U8" s="32">
        <f>S8+T8</f>
        <v>38114</v>
      </c>
      <c r="V8" s="33">
        <v>59</v>
      </c>
      <c r="X8" s="28"/>
      <c r="Y8" s="204"/>
      <c r="Z8" s="29" t="s">
        <v>16</v>
      </c>
      <c r="AA8" s="29">
        <v>5</v>
      </c>
      <c r="AB8" s="29">
        <v>4</v>
      </c>
      <c r="AC8" s="29">
        <f>AA8-AB8</f>
        <v>1</v>
      </c>
    </row>
    <row r="9" spans="2:29" ht="17.25" thickBot="1" x14ac:dyDescent="0.35">
      <c r="B9" s="16" t="s">
        <v>257</v>
      </c>
      <c r="C9" s="17">
        <v>30040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44288</v>
      </c>
      <c r="S9" s="31">
        <v>29499</v>
      </c>
      <c r="T9" s="31">
        <v>983</v>
      </c>
      <c r="U9" s="32">
        <f t="shared" ref="U9:U13" si="0">S9+T9</f>
        <v>30482</v>
      </c>
      <c r="V9" s="33">
        <v>38</v>
      </c>
      <c r="X9" s="28"/>
      <c r="Y9" s="204"/>
      <c r="Z9" s="29" t="s">
        <v>18</v>
      </c>
      <c r="AA9" s="29">
        <v>2</v>
      </c>
      <c r="AB9" s="29">
        <v>1</v>
      </c>
      <c r="AC9" s="29">
        <f>AA9-AB9</f>
        <v>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44289</v>
      </c>
      <c r="S10" s="31">
        <v>23038</v>
      </c>
      <c r="T10" s="31">
        <v>100</v>
      </c>
      <c r="U10" s="32">
        <f t="shared" si="0"/>
        <v>23138</v>
      </c>
      <c r="V10" s="33">
        <v>42</v>
      </c>
      <c r="W10" s="1">
        <v>12</v>
      </c>
      <c r="X10" s="28"/>
      <c r="Y10" s="204"/>
      <c r="Z10" s="29" t="s">
        <v>19</v>
      </c>
      <c r="AA10" s="29">
        <v>17</v>
      </c>
      <c r="AB10" s="29">
        <v>20</v>
      </c>
      <c r="AC10" s="29">
        <f>AA10-AB10</f>
        <v>-3</v>
      </c>
    </row>
    <row r="11" spans="2:29" ht="17.25" thickBot="1" x14ac:dyDescent="0.35">
      <c r="B11" s="34" t="s">
        <v>79</v>
      </c>
      <c r="C11" s="35">
        <v>36640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44290</v>
      </c>
      <c r="S11" s="31">
        <v>39487</v>
      </c>
      <c r="T11" s="31">
        <v>0</v>
      </c>
      <c r="U11" s="32">
        <f t="shared" si="0"/>
        <v>39487</v>
      </c>
      <c r="V11" s="33">
        <v>53</v>
      </c>
      <c r="X11" s="28"/>
      <c r="Y11" s="203"/>
      <c r="Z11" s="29" t="s">
        <v>20</v>
      </c>
      <c r="AA11" s="29">
        <v>4</v>
      </c>
      <c r="AB11" s="29">
        <v>5</v>
      </c>
      <c r="AC11" s="29">
        <f>AA11-AB11</f>
        <v>-1</v>
      </c>
    </row>
    <row r="12" spans="2:29" ht="17.25" thickBot="1" x14ac:dyDescent="0.35">
      <c r="B12" s="34" t="s">
        <v>217</v>
      </c>
      <c r="C12" s="35">
        <v>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44291</v>
      </c>
      <c r="S12" s="31">
        <v>41565</v>
      </c>
      <c r="T12" s="31">
        <v>0</v>
      </c>
      <c r="U12" s="32">
        <f t="shared" si="0"/>
        <v>41565</v>
      </c>
      <c r="V12" s="33">
        <v>51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4802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44292</v>
      </c>
      <c r="S13" s="31">
        <v>47335</v>
      </c>
      <c r="T13" s="31">
        <v>103</v>
      </c>
      <c r="U13" s="32">
        <f t="shared" si="0"/>
        <v>47438</v>
      </c>
      <c r="V13" s="33">
        <v>77</v>
      </c>
      <c r="X13" s="28">
        <v>2</v>
      </c>
      <c r="Y13" s="206" t="s">
        <v>21</v>
      </c>
      <c r="Z13" s="29" t="s">
        <v>22</v>
      </c>
      <c r="AA13" s="91">
        <v>266558</v>
      </c>
      <c r="AB13" s="91">
        <v>234544</v>
      </c>
      <c r="AC13" s="29">
        <f>AA13-AB13</f>
        <v>32014</v>
      </c>
    </row>
    <row r="14" spans="2:29" ht="17.25" thickBot="1" x14ac:dyDescent="0.35">
      <c r="B14" s="34" t="s">
        <v>23</v>
      </c>
      <c r="C14" s="35">
        <v>486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44293</v>
      </c>
      <c r="S14" s="31">
        <v>48642</v>
      </c>
      <c r="T14" s="31">
        <v>120</v>
      </c>
      <c r="U14" s="32">
        <f>S14+T14</f>
        <v>48762</v>
      </c>
      <c r="V14" s="33">
        <v>77</v>
      </c>
      <c r="X14" s="28"/>
      <c r="Y14" s="207"/>
      <c r="Z14" s="29" t="s">
        <v>24</v>
      </c>
      <c r="AA14" s="91">
        <v>2428</v>
      </c>
      <c r="AB14" s="29">
        <v>3049</v>
      </c>
      <c r="AC14" s="29">
        <f>AA14-AB14</f>
        <v>-621</v>
      </c>
    </row>
    <row r="15" spans="2:29" ht="17.25" thickBot="1" x14ac:dyDescent="0.35">
      <c r="B15" s="34" t="s">
        <v>25</v>
      </c>
      <c r="C15" s="35">
        <v>66388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266558</v>
      </c>
      <c r="T15" s="26">
        <f>SUM(T8:T14)</f>
        <v>2428</v>
      </c>
      <c r="U15" s="26">
        <f>SUM(U8:U14)</f>
        <v>268986</v>
      </c>
      <c r="V15" s="26">
        <f>SUM(V8:V14)</f>
        <v>397</v>
      </c>
      <c r="X15" s="28"/>
      <c r="Y15" s="207"/>
      <c r="Z15" s="25" t="s">
        <v>27</v>
      </c>
      <c r="AA15" s="25">
        <f>SUM(AA13:AA14)</f>
        <v>268986</v>
      </c>
      <c r="AB15" s="25">
        <f>SUM(AB13:AB14)</f>
        <v>237593</v>
      </c>
      <c r="AC15" s="25">
        <f>AA15-AB15</f>
        <v>31393</v>
      </c>
    </row>
    <row r="16" spans="2:29" ht="17.25" thickBot="1" x14ac:dyDescent="0.35">
      <c r="B16" s="34" t="s">
        <v>258</v>
      </c>
      <c r="C16" s="35">
        <v>231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38426.571428571428</v>
      </c>
      <c r="AB16" s="46">
        <f>AB15/7</f>
        <v>33941.857142857145</v>
      </c>
      <c r="AC16" s="46">
        <f>AC15/7</f>
        <v>4484.7142857142853</v>
      </c>
    </row>
    <row r="17" spans="2:29" ht="17.25" thickBot="1" x14ac:dyDescent="0.35">
      <c r="B17" s="34" t="s">
        <v>30</v>
      </c>
      <c r="C17" s="35">
        <v>2371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4879</v>
      </c>
      <c r="D18" s="210" t="s">
        <v>259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200170</v>
      </c>
      <c r="AB18" s="88">
        <v>161900</v>
      </c>
      <c r="AC18" s="29">
        <f>AA18-AB18</f>
        <v>38270</v>
      </c>
    </row>
    <row r="19" spans="2:29" ht="17.25" thickBot="1" x14ac:dyDescent="0.35">
      <c r="B19" s="34" t="s">
        <v>39</v>
      </c>
      <c r="C19" s="51">
        <v>60689</v>
      </c>
      <c r="D19" s="137"/>
      <c r="E19" s="137"/>
      <c r="F19" s="137"/>
      <c r="G19" s="137"/>
      <c r="H19" s="137"/>
      <c r="I19" s="137"/>
      <c r="J19" s="137"/>
      <c r="K19"/>
      <c r="L19" s="39"/>
      <c r="M19" s="52"/>
      <c r="N19" s="39"/>
      <c r="P19" s="12"/>
      <c r="Q19"/>
      <c r="R19" s="30">
        <v>44287</v>
      </c>
      <c r="S19" s="31">
        <v>1262</v>
      </c>
      <c r="T19" s="41">
        <v>850</v>
      </c>
      <c r="U19" s="53">
        <f t="shared" ref="U19:U25" si="1">SUM(S19:T19)</f>
        <v>2112</v>
      </c>
      <c r="V19" s="54"/>
      <c r="X19" s="28"/>
      <c r="Y19" s="204"/>
      <c r="Z19" s="29" t="s">
        <v>40</v>
      </c>
      <c r="AA19" s="29">
        <v>66388</v>
      </c>
      <c r="AB19" s="29">
        <v>72644</v>
      </c>
      <c r="AC19" s="29">
        <f>AA19-AB19</f>
        <v>-6256</v>
      </c>
    </row>
    <row r="20" spans="2:29" ht="17.25" thickBot="1" x14ac:dyDescent="0.35">
      <c r="B20" s="34" t="s">
        <v>41</v>
      </c>
      <c r="C20" s="55">
        <f>SUM(C21/6)</f>
        <v>44831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44288</v>
      </c>
      <c r="S20" s="31">
        <v>1251</v>
      </c>
      <c r="T20" s="31">
        <v>852</v>
      </c>
      <c r="U20" s="57">
        <f t="shared" si="1"/>
        <v>2103</v>
      </c>
      <c r="V20" s="58"/>
      <c r="X20" s="28"/>
      <c r="Y20" s="203"/>
      <c r="Z20" s="25" t="s">
        <v>42</v>
      </c>
      <c r="AA20" s="25">
        <f>SUM(AA18:AA19)</f>
        <v>266558</v>
      </c>
      <c r="AB20" s="25">
        <f>SUM(AB18:AB19)</f>
        <v>234544</v>
      </c>
      <c r="AC20" s="25">
        <f>AA20-AB20</f>
        <v>32014</v>
      </c>
    </row>
    <row r="21" spans="2:29" ht="17.25" thickBot="1" x14ac:dyDescent="0.35">
      <c r="B21" s="92" t="s">
        <v>43</v>
      </c>
      <c r="C21" s="51">
        <f>SUM(C7:C19)</f>
        <v>268986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44289</v>
      </c>
      <c r="S21" s="31">
        <v>416</v>
      </c>
      <c r="T21" s="31">
        <v>383</v>
      </c>
      <c r="U21" s="57">
        <f t="shared" si="1"/>
        <v>799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44290</v>
      </c>
      <c r="S22" s="31">
        <v>676</v>
      </c>
      <c r="T22" s="41">
        <v>325</v>
      </c>
      <c r="U22" s="57">
        <f t="shared" si="1"/>
        <v>1001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44291</v>
      </c>
      <c r="S23" s="31">
        <v>718</v>
      </c>
      <c r="T23" s="41">
        <v>356</v>
      </c>
      <c r="U23" s="57">
        <f t="shared" si="1"/>
        <v>1074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44292</v>
      </c>
      <c r="S24" s="31">
        <v>626</v>
      </c>
      <c r="T24" s="41">
        <v>478</v>
      </c>
      <c r="U24" s="57">
        <f t="shared" si="1"/>
        <v>1104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44293</v>
      </c>
      <c r="S25" s="89">
        <v>600</v>
      </c>
      <c r="T25" s="90">
        <v>583</v>
      </c>
      <c r="U25" s="57">
        <f t="shared" si="1"/>
        <v>1183</v>
      </c>
      <c r="V25" s="65"/>
      <c r="X25" s="28">
        <v>8</v>
      </c>
      <c r="Y25" s="202" t="s">
        <v>47</v>
      </c>
      <c r="Z25" s="29" t="s">
        <v>9</v>
      </c>
      <c r="AA25" s="29">
        <v>219888</v>
      </c>
      <c r="AB25" s="29">
        <v>394719</v>
      </c>
      <c r="AC25" s="29">
        <f>AA25-AB25</f>
        <v>-174831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5549</v>
      </c>
      <c r="T26" s="25">
        <f>SUM(T19:T25)</f>
        <v>3827</v>
      </c>
      <c r="U26" s="26">
        <f>SUM(U19:U25)</f>
        <v>9376</v>
      </c>
      <c r="V26" s="50"/>
      <c r="X26" s="28"/>
      <c r="Y26" s="204"/>
      <c r="Z26" s="29" t="s">
        <v>10</v>
      </c>
      <c r="AA26" s="29">
        <v>10074</v>
      </c>
      <c r="AB26" s="29">
        <v>2629</v>
      </c>
      <c r="AC26" s="29">
        <f>AA26-AB26</f>
        <v>7445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229962</v>
      </c>
      <c r="AB27" s="25">
        <f>SUM(AB25:AB26)</f>
        <v>397348</v>
      </c>
      <c r="AC27" s="25">
        <f>AA27-AB27</f>
        <v>-167386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255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1349</v>
      </c>
      <c r="U33" s="45">
        <v>2538</v>
      </c>
      <c r="V33" s="50">
        <f t="shared" ref="V33:V37" si="2">T33-U33</f>
        <v>-1189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2</v>
      </c>
      <c r="U35" s="45">
        <v>6</v>
      </c>
      <c r="V35" s="50">
        <f t="shared" si="2"/>
        <v>-4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694</v>
      </c>
      <c r="U36" s="45">
        <v>1703</v>
      </c>
      <c r="V36" s="50">
        <f t="shared" si="2"/>
        <v>-1009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35" t="s">
        <v>53</v>
      </c>
      <c r="S37" s="78"/>
      <c r="T37" s="45">
        <v>606</v>
      </c>
      <c r="U37" s="45">
        <v>745</v>
      </c>
      <c r="V37" s="50">
        <f t="shared" si="2"/>
        <v>-139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35" t="s">
        <v>54</v>
      </c>
      <c r="S38" s="78"/>
      <c r="T38" s="45">
        <v>47</v>
      </c>
      <c r="U38" s="45">
        <v>84</v>
      </c>
      <c r="V38" s="50">
        <f>T38-U38</f>
        <v>-37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35" t="s">
        <v>76</v>
      </c>
      <c r="S40" s="136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35" t="s">
        <v>77</v>
      </c>
      <c r="S41" s="136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694</v>
      </c>
      <c r="U42" s="25">
        <f>U34+U36+U41</f>
        <v>1703</v>
      </c>
      <c r="V42" s="25">
        <f>V34+V36</f>
        <v>-1009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247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247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248</v>
      </c>
      <c r="C48" s="93">
        <v>0</v>
      </c>
      <c r="D48" s="93">
        <v>0</v>
      </c>
      <c r="E48" s="93">
        <v>0</v>
      </c>
      <c r="F48" s="93">
        <v>0</v>
      </c>
      <c r="G48" s="93">
        <v>37</v>
      </c>
      <c r="H48" s="93">
        <v>11</v>
      </c>
      <c r="I48" s="93">
        <v>0</v>
      </c>
      <c r="J48" s="93">
        <v>0</v>
      </c>
      <c r="K48" s="93">
        <v>0</v>
      </c>
      <c r="L48" s="93">
        <v>74</v>
      </c>
      <c r="M48" s="93">
        <v>59</v>
      </c>
      <c r="N48" s="93">
        <v>85</v>
      </c>
      <c r="O48" s="83">
        <v>500</v>
      </c>
      <c r="P48" s="83" t="s">
        <v>73</v>
      </c>
      <c r="R48" s="82" t="s">
        <v>248</v>
      </c>
      <c r="S48" s="83">
        <f>K48</f>
        <v>0</v>
      </c>
      <c r="T48" s="83">
        <f t="shared" ref="S48:U53" si="3">L48</f>
        <v>74</v>
      </c>
      <c r="U48" s="83">
        <f t="shared" si="3"/>
        <v>59</v>
      </c>
      <c r="V48" s="83">
        <f t="shared" ref="V48:V53" si="4">S48+T48</f>
        <v>74</v>
      </c>
    </row>
    <row r="49" spans="2:22" x14ac:dyDescent="0.3">
      <c r="B49" s="82" t="s">
        <v>249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3">
        <v>500</v>
      </c>
      <c r="P49" s="83" t="s">
        <v>73</v>
      </c>
      <c r="R49" s="82" t="s">
        <v>249</v>
      </c>
      <c r="S49" s="83">
        <f>K49</f>
        <v>0</v>
      </c>
      <c r="T49" s="83">
        <f t="shared" si="3"/>
        <v>0</v>
      </c>
      <c r="U49" s="83">
        <f t="shared" si="3"/>
        <v>0</v>
      </c>
      <c r="V49" s="83">
        <f t="shared" si="4"/>
        <v>0</v>
      </c>
    </row>
    <row r="50" spans="2:22" x14ac:dyDescent="0.3">
      <c r="B50" s="82" t="s">
        <v>250</v>
      </c>
      <c r="C50" s="83">
        <v>0</v>
      </c>
      <c r="D50" s="83">
        <v>0</v>
      </c>
      <c r="E50" s="83">
        <v>0</v>
      </c>
      <c r="F50" s="83">
        <v>0</v>
      </c>
      <c r="G50" s="93">
        <v>0</v>
      </c>
      <c r="H50" s="93">
        <v>0</v>
      </c>
      <c r="I50" s="93">
        <v>0</v>
      </c>
      <c r="J50" s="93">
        <v>0</v>
      </c>
      <c r="K50" s="83">
        <v>0</v>
      </c>
      <c r="L50" s="83">
        <v>0</v>
      </c>
      <c r="M50" s="83">
        <v>0</v>
      </c>
      <c r="N50" s="83">
        <v>0</v>
      </c>
      <c r="O50" s="83">
        <v>500</v>
      </c>
      <c r="P50" s="83" t="s">
        <v>73</v>
      </c>
      <c r="R50" s="82" t="s">
        <v>250</v>
      </c>
      <c r="S50" s="83">
        <f>K50</f>
        <v>0</v>
      </c>
      <c r="T50" s="83">
        <f t="shared" si="3"/>
        <v>0</v>
      </c>
      <c r="U50" s="83">
        <f t="shared" si="3"/>
        <v>0</v>
      </c>
      <c r="V50" s="83">
        <f t="shared" si="4"/>
        <v>0</v>
      </c>
    </row>
    <row r="51" spans="2:22" x14ac:dyDescent="0.3">
      <c r="B51" s="82" t="s">
        <v>251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3">
        <v>500</v>
      </c>
      <c r="P51" s="83" t="s">
        <v>73</v>
      </c>
      <c r="R51" s="82" t="s">
        <v>251</v>
      </c>
      <c r="S51" s="83">
        <f t="shared" si="3"/>
        <v>0</v>
      </c>
      <c r="T51" s="83">
        <f t="shared" si="3"/>
        <v>0</v>
      </c>
      <c r="U51" s="83">
        <f t="shared" si="3"/>
        <v>0</v>
      </c>
      <c r="V51" s="83">
        <f t="shared" si="4"/>
        <v>0</v>
      </c>
    </row>
    <row r="52" spans="2:22" x14ac:dyDescent="0.3">
      <c r="B52" s="82" t="s">
        <v>252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3">
        <v>500</v>
      </c>
      <c r="P52" s="83" t="s">
        <v>73</v>
      </c>
      <c r="R52" s="82" t="s">
        <v>252</v>
      </c>
      <c r="S52" s="83">
        <f t="shared" si="3"/>
        <v>0</v>
      </c>
      <c r="T52" s="83">
        <f>L52</f>
        <v>0</v>
      </c>
      <c r="U52" s="83">
        <f t="shared" si="3"/>
        <v>0</v>
      </c>
      <c r="V52" s="83">
        <f t="shared" si="4"/>
        <v>0</v>
      </c>
    </row>
    <row r="53" spans="2:22" x14ac:dyDescent="0.3">
      <c r="B53" s="82" t="s">
        <v>253</v>
      </c>
      <c r="C53" s="83">
        <v>83</v>
      </c>
      <c r="D53" s="83">
        <v>47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177</v>
      </c>
      <c r="L53" s="83">
        <v>0</v>
      </c>
      <c r="M53" s="83">
        <v>130</v>
      </c>
      <c r="N53" s="83">
        <v>177</v>
      </c>
      <c r="O53" s="83">
        <v>500</v>
      </c>
      <c r="P53" s="83" t="s">
        <v>73</v>
      </c>
      <c r="R53" s="82" t="s">
        <v>253</v>
      </c>
      <c r="S53" s="83">
        <f t="shared" si="3"/>
        <v>177</v>
      </c>
      <c r="T53" s="83">
        <f t="shared" si="3"/>
        <v>0</v>
      </c>
      <c r="U53" s="83">
        <f t="shared" si="3"/>
        <v>130</v>
      </c>
      <c r="V53" s="83">
        <f t="shared" si="4"/>
        <v>177</v>
      </c>
    </row>
    <row r="54" spans="2:22" x14ac:dyDescent="0.3">
      <c r="B54" s="82" t="s">
        <v>26</v>
      </c>
      <c r="C54" s="82">
        <f>SUM(C47:C53)</f>
        <v>83</v>
      </c>
      <c r="D54" s="82">
        <f t="shared" ref="D54:O54" si="5">SUM(D47:D53)</f>
        <v>47</v>
      </c>
      <c r="E54" s="82">
        <f t="shared" si="5"/>
        <v>0</v>
      </c>
      <c r="F54" s="82">
        <f t="shared" si="5"/>
        <v>0</v>
      </c>
      <c r="G54" s="82">
        <f t="shared" si="5"/>
        <v>37</v>
      </c>
      <c r="H54" s="82">
        <f t="shared" si="5"/>
        <v>11</v>
      </c>
      <c r="I54" s="82">
        <f t="shared" si="5"/>
        <v>0</v>
      </c>
      <c r="J54" s="82">
        <f t="shared" si="5"/>
        <v>0</v>
      </c>
      <c r="K54" s="82">
        <f t="shared" si="5"/>
        <v>177</v>
      </c>
      <c r="L54" s="82">
        <f t="shared" si="5"/>
        <v>74</v>
      </c>
      <c r="M54" s="82">
        <f t="shared" si="5"/>
        <v>189</v>
      </c>
      <c r="N54" s="82">
        <f t="shared" si="5"/>
        <v>262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{2564B763-6FCE-493D-ACBB-8E1FC461952D}</x14:id>
        </ext>
      </extLst>
    </cfRule>
    <cfRule type="top10" dxfId="118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{96DB932A-685D-4CC4-9572-A8281F2543E2}</x14:id>
        </ext>
      </extLst>
    </cfRule>
    <cfRule type="top10" dxfId="117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{E823DFAA-CC7C-428A-AD4C-642EBD8AE88A}</x14:id>
        </ext>
      </extLst>
    </cfRule>
    <cfRule type="top10" dxfId="116" priority="7" percent="1" rank="10"/>
  </conditionalFormatting>
  <conditionalFormatting sqref="O47:O53">
    <cfRule type="cellIs" dxfId="115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{16B61810-2D43-43AE-A300-A03DB160882C}</x14:id>
        </ext>
      </extLst>
    </cfRule>
  </conditionalFormatting>
  <conditionalFormatting sqref="C47:N53">
    <cfRule type="cellIs" dxfId="114" priority="3" operator="greaterThan">
      <formula>"O35"</formula>
    </cfRule>
  </conditionalFormatting>
  <conditionalFormatting sqref="N47:N53">
    <cfRule type="cellIs" dxfId="113" priority="1" operator="greaterThan">
      <formula>500</formula>
    </cfRule>
    <cfRule type="cellIs" dxfId="112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15713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5713" r:id="rId4"/>
      </mc:Fallback>
    </mc:AlternateContent>
    <mc:AlternateContent xmlns:mc="http://schemas.openxmlformats.org/markup-compatibility/2006">
      <mc:Choice Requires="x14">
        <oleObject progId="Unknown" shapeId="115714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5714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64B763-6FCE-493D-ACBB-8E1FC46195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96DB932A-685D-4CC4-9572-A8281F2543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E823DFAA-CC7C-428A-AD4C-642EBD8AE8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16B61810-2D43-43AE-A300-A03DB16088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ED55CD4E-42C8-4FDC-AE08-F314373DE2B5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'1ST - 7TH APRIL 2021'!S47:V47</xm:f>
              <xm:sqref>W47</xm:sqref>
            </x14:sparkline>
            <x14:sparkline>
              <xm:f>'1ST - 7TH APRIL 2021'!S48:V48</xm:f>
              <xm:sqref>W48</xm:sqref>
            </x14:sparkline>
            <x14:sparkline>
              <xm:f>'1ST - 7TH APRIL 2021'!S49:V49</xm:f>
              <xm:sqref>W49</xm:sqref>
            </x14:sparkline>
            <x14:sparkline>
              <xm:f>'1ST - 7TH APRIL 2021'!S50:V50</xm:f>
              <xm:sqref>W50</xm:sqref>
            </x14:sparkline>
            <x14:sparkline>
              <xm:f>'1ST - 7TH APRIL 2021'!S51:V51</xm:f>
              <xm:sqref>W51</xm:sqref>
            </x14:sparkline>
            <x14:sparkline>
              <xm:f>'1ST - 7TH APRIL 2021'!S52:V52</xm:f>
              <xm:sqref>W52</xm:sqref>
            </x14:sparkline>
            <x14:sparkline>
              <xm:f>'1ST - 7TH APRIL 2021'!S53:V53</xm:f>
              <xm:sqref>W53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D1E5-F61F-41E1-95E0-7EC6D98BD0A9}">
  <dimension ref="B1:AF81"/>
  <sheetViews>
    <sheetView workbookViewId="0">
      <selection activeCell="F80" sqref="F80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260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269</v>
      </c>
      <c r="S5" s="3"/>
      <c r="T5" s="3"/>
      <c r="U5" s="4"/>
      <c r="V5" s="5"/>
      <c r="Y5" s="6"/>
      <c r="Z5" s="7" t="s">
        <v>271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27</v>
      </c>
      <c r="AB7" s="29">
        <v>26</v>
      </c>
      <c r="AC7" s="29">
        <f>AA7-AB7</f>
        <v>1</v>
      </c>
    </row>
    <row r="8" spans="2:29" ht="17.25" thickBot="1" x14ac:dyDescent="0.35">
      <c r="B8" s="16" t="s">
        <v>15</v>
      </c>
      <c r="C8" s="17">
        <v>92270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44294</v>
      </c>
      <c r="S8" s="31">
        <v>54438</v>
      </c>
      <c r="T8" s="41">
        <v>312</v>
      </c>
      <c r="U8" s="32">
        <f>S8+T8</f>
        <v>54750</v>
      </c>
      <c r="V8" s="33">
        <v>63</v>
      </c>
      <c r="X8" s="28"/>
      <c r="Y8" s="204"/>
      <c r="Z8" s="29" t="s">
        <v>16</v>
      </c>
      <c r="AA8" s="1">
        <v>2</v>
      </c>
      <c r="AB8" s="29">
        <v>5</v>
      </c>
      <c r="AC8" s="29">
        <f>AF23-AB8</f>
        <v>-5</v>
      </c>
    </row>
    <row r="9" spans="2:29" ht="17.25" thickBot="1" x14ac:dyDescent="0.35">
      <c r="B9" s="16" t="s">
        <v>257</v>
      </c>
      <c r="C9" s="17">
        <v>10060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44295</v>
      </c>
      <c r="S9" s="31">
        <v>32574</v>
      </c>
      <c r="T9" s="31">
        <v>194</v>
      </c>
      <c r="U9" s="32">
        <f t="shared" ref="U9:U13" si="0">S9+T9</f>
        <v>32768</v>
      </c>
      <c r="V9" s="33">
        <v>65</v>
      </c>
      <c r="X9" s="28"/>
      <c r="Y9" s="204"/>
      <c r="Z9" s="29" t="s">
        <v>18</v>
      </c>
      <c r="AA9" s="29">
        <v>1</v>
      </c>
      <c r="AB9" s="29">
        <v>2</v>
      </c>
      <c r="AC9" s="29">
        <f>AA9-AB9</f>
        <v>-1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44296</v>
      </c>
      <c r="S10" s="31">
        <v>44261</v>
      </c>
      <c r="T10" s="31">
        <v>990</v>
      </c>
      <c r="U10" s="32">
        <f t="shared" si="0"/>
        <v>45251</v>
      </c>
      <c r="V10" s="33">
        <v>52</v>
      </c>
      <c r="W10" s="1">
        <v>12</v>
      </c>
      <c r="X10" s="28"/>
      <c r="Y10" s="204"/>
      <c r="Z10" s="29" t="s">
        <v>19</v>
      </c>
      <c r="AA10" s="29">
        <v>16</v>
      </c>
      <c r="AB10" s="29">
        <v>17</v>
      </c>
      <c r="AC10" s="29">
        <f>AA10-AB10</f>
        <v>-1</v>
      </c>
    </row>
    <row r="11" spans="2:29" ht="17.25" thickBot="1" x14ac:dyDescent="0.35">
      <c r="B11" s="34" t="s">
        <v>79</v>
      </c>
      <c r="C11" s="35">
        <v>20526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44297</v>
      </c>
      <c r="S11" s="31">
        <v>42130</v>
      </c>
      <c r="T11" s="31">
        <v>639</v>
      </c>
      <c r="U11" s="32">
        <f t="shared" si="0"/>
        <v>42769</v>
      </c>
      <c r="V11" s="33">
        <v>55</v>
      </c>
      <c r="X11" s="28"/>
      <c r="Y11" s="203"/>
      <c r="Z11" s="29" t="s">
        <v>20</v>
      </c>
      <c r="AA11" s="29">
        <v>8</v>
      </c>
      <c r="AB11" s="29">
        <v>4</v>
      </c>
      <c r="AC11" s="29">
        <f>AA11-AB11</f>
        <v>4</v>
      </c>
    </row>
    <row r="12" spans="2:29" ht="17.25" thickBot="1" x14ac:dyDescent="0.35">
      <c r="B12" s="34" t="s">
        <v>217</v>
      </c>
      <c r="C12" s="35">
        <v>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44298</v>
      </c>
      <c r="S12" s="31">
        <v>40001</v>
      </c>
      <c r="T12" s="31">
        <v>157</v>
      </c>
      <c r="U12" s="32">
        <f t="shared" si="0"/>
        <v>40158</v>
      </c>
      <c r="V12" s="33">
        <v>53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9911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44299</v>
      </c>
      <c r="S13" s="31">
        <v>28879</v>
      </c>
      <c r="T13" s="31">
        <v>1144</v>
      </c>
      <c r="U13" s="32">
        <f t="shared" si="0"/>
        <v>30023</v>
      </c>
      <c r="V13" s="33">
        <v>45</v>
      </c>
      <c r="X13" s="28">
        <v>2</v>
      </c>
      <c r="Y13" s="206" t="s">
        <v>21</v>
      </c>
      <c r="Z13" s="29" t="s">
        <v>22</v>
      </c>
      <c r="AA13" s="91">
        <v>285092</v>
      </c>
      <c r="AB13" s="91">
        <v>266558</v>
      </c>
      <c r="AC13" s="29">
        <f>AA13-AB13</f>
        <v>18534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44300</v>
      </c>
      <c r="S14" s="31">
        <v>42809</v>
      </c>
      <c r="T14" s="31">
        <v>57</v>
      </c>
      <c r="U14" s="32">
        <f>S14+T14</f>
        <v>42866</v>
      </c>
      <c r="V14" s="33">
        <v>38</v>
      </c>
      <c r="X14" s="28"/>
      <c r="Y14" s="207"/>
      <c r="Z14" s="29" t="s">
        <v>24</v>
      </c>
      <c r="AA14" s="91">
        <v>3493</v>
      </c>
      <c r="AB14" s="29">
        <v>2428</v>
      </c>
      <c r="AC14" s="29">
        <f>AA14-AB14</f>
        <v>1065</v>
      </c>
    </row>
    <row r="15" spans="2:29" ht="17.25" thickBot="1" x14ac:dyDescent="0.35">
      <c r="B15" s="34" t="s">
        <v>25</v>
      </c>
      <c r="C15" s="35">
        <v>78504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285092</v>
      </c>
      <c r="T15" s="26">
        <f>SUM(T8:T14)</f>
        <v>3493</v>
      </c>
      <c r="U15" s="26">
        <f>SUM(U8:U14)</f>
        <v>288585</v>
      </c>
      <c r="V15" s="26">
        <f>SUM(V8:V14)</f>
        <v>371</v>
      </c>
      <c r="X15" s="28"/>
      <c r="Y15" s="207"/>
      <c r="Z15" s="25" t="s">
        <v>27</v>
      </c>
      <c r="AA15" s="25">
        <f>SUM(AA13:AA14)</f>
        <v>288585</v>
      </c>
      <c r="AB15" s="25">
        <f>SUM(AB13:AB14)</f>
        <v>268986</v>
      </c>
      <c r="AC15" s="25">
        <f>AA15-AB15</f>
        <v>19599</v>
      </c>
    </row>
    <row r="16" spans="2:29" ht="17.25" thickBot="1" x14ac:dyDescent="0.35">
      <c r="B16" s="34" t="s">
        <v>258</v>
      </c>
      <c r="C16" s="35">
        <v>1349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41226.428571428572</v>
      </c>
      <c r="AB16" s="46">
        <f>AB15/7</f>
        <v>38426.571428571428</v>
      </c>
      <c r="AC16" s="46">
        <f>AC15/7</f>
        <v>2799.8571428571427</v>
      </c>
    </row>
    <row r="17" spans="2:32" ht="17.25" thickBot="1" x14ac:dyDescent="0.35">
      <c r="B17" s="34" t="s">
        <v>30</v>
      </c>
      <c r="C17" s="35">
        <v>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3658</v>
      </c>
      <c r="D18" s="210" t="s">
        <v>261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206588</v>
      </c>
      <c r="AB18" s="88">
        <v>200170</v>
      </c>
      <c r="AC18" s="29">
        <f>AA18-AB18</f>
        <v>6418</v>
      </c>
    </row>
    <row r="19" spans="2:32" ht="17.25" thickBot="1" x14ac:dyDescent="0.35">
      <c r="B19" s="34" t="s">
        <v>39</v>
      </c>
      <c r="C19" s="51">
        <v>72307</v>
      </c>
      <c r="D19" s="140"/>
      <c r="E19" s="140"/>
      <c r="F19" s="140"/>
      <c r="G19" s="140"/>
      <c r="H19" s="140"/>
      <c r="I19" s="140"/>
      <c r="J19" s="140"/>
      <c r="K19"/>
      <c r="L19" s="39"/>
      <c r="M19" s="52"/>
      <c r="N19" s="39"/>
      <c r="P19" s="12"/>
      <c r="Q19"/>
      <c r="R19" s="30">
        <v>44294</v>
      </c>
      <c r="S19" s="31">
        <v>540</v>
      </c>
      <c r="T19" s="41">
        <v>472</v>
      </c>
      <c r="U19" s="53">
        <f t="shared" ref="U19:U25" si="1">SUM(S19:T19)</f>
        <v>1012</v>
      </c>
      <c r="V19" s="54"/>
      <c r="X19" s="28"/>
      <c r="Y19" s="204"/>
      <c r="Z19" s="29" t="s">
        <v>40</v>
      </c>
      <c r="AA19" s="29">
        <v>78504</v>
      </c>
      <c r="AB19" s="29">
        <v>66388</v>
      </c>
      <c r="AC19" s="29">
        <f>AA19-AB19</f>
        <v>12116</v>
      </c>
    </row>
    <row r="20" spans="2:32" ht="17.25" thickBot="1" x14ac:dyDescent="0.35">
      <c r="B20" s="34" t="s">
        <v>41</v>
      </c>
      <c r="C20" s="55">
        <f>SUM(C21/6)</f>
        <v>48097.5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44295</v>
      </c>
      <c r="S20" s="31">
        <v>641</v>
      </c>
      <c r="T20" s="31">
        <v>491</v>
      </c>
      <c r="U20" s="57">
        <f t="shared" si="1"/>
        <v>1132</v>
      </c>
      <c r="V20" s="58"/>
      <c r="X20" s="28"/>
      <c r="Y20" s="203"/>
      <c r="Z20" s="25" t="s">
        <v>42</v>
      </c>
      <c r="AA20" s="25">
        <f>SUM(AA18:AA19)</f>
        <v>285092</v>
      </c>
      <c r="AB20" s="25">
        <f>SUM(AB18:AB19)</f>
        <v>266558</v>
      </c>
      <c r="AC20" s="25">
        <f>AA20-AB20</f>
        <v>18534</v>
      </c>
    </row>
    <row r="21" spans="2:32" ht="17.25" thickBot="1" x14ac:dyDescent="0.35">
      <c r="B21" s="92" t="s">
        <v>43</v>
      </c>
      <c r="C21" s="51">
        <f>SUM(C7:C19)</f>
        <v>288585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44296</v>
      </c>
      <c r="S21" s="31">
        <v>503</v>
      </c>
      <c r="T21" s="31">
        <v>469</v>
      </c>
      <c r="U21" s="57">
        <f t="shared" si="1"/>
        <v>972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44297</v>
      </c>
      <c r="S22" s="31">
        <v>660</v>
      </c>
      <c r="T22" s="41">
        <v>492</v>
      </c>
      <c r="U22" s="57">
        <f t="shared" si="1"/>
        <v>1152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44298</v>
      </c>
      <c r="S23" s="31">
        <v>560</v>
      </c>
      <c r="T23" s="41">
        <v>325</v>
      </c>
      <c r="U23" s="57">
        <f t="shared" si="1"/>
        <v>885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44299</v>
      </c>
      <c r="S24" s="31">
        <v>741</v>
      </c>
      <c r="T24" s="41">
        <v>355</v>
      </c>
      <c r="U24" s="57">
        <f t="shared" si="1"/>
        <v>1096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44300</v>
      </c>
      <c r="S25" s="89">
        <v>832</v>
      </c>
      <c r="T25" s="90">
        <v>479</v>
      </c>
      <c r="U25" s="57">
        <f t="shared" si="1"/>
        <v>1311</v>
      </c>
      <c r="V25" s="65"/>
      <c r="X25" s="28">
        <v>8</v>
      </c>
      <c r="Y25" s="202" t="s">
        <v>47</v>
      </c>
      <c r="Z25" s="29" t="s">
        <v>9</v>
      </c>
      <c r="AA25" s="29">
        <v>204891</v>
      </c>
      <c r="AB25" s="29">
        <v>219888</v>
      </c>
      <c r="AC25" s="29">
        <f>AA25-AB25</f>
        <v>-14997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4477</v>
      </c>
      <c r="T26" s="25">
        <f>SUM(T19:T25)</f>
        <v>3083</v>
      </c>
      <c r="U26" s="26">
        <f>SUM(U19:U25)</f>
        <v>7560</v>
      </c>
      <c r="V26" s="50"/>
      <c r="X26" s="28"/>
      <c r="Y26" s="204"/>
      <c r="Z26" s="29" t="s">
        <v>10</v>
      </c>
      <c r="AA26" s="29">
        <v>18623</v>
      </c>
      <c r="AB26" s="29">
        <v>10074</v>
      </c>
      <c r="AC26" s="29">
        <f>AA26-AB26</f>
        <v>8549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223514</v>
      </c>
      <c r="AB27" s="25">
        <f>SUM(AB25:AB26)</f>
        <v>229962</v>
      </c>
      <c r="AC27" s="25">
        <f>AA27-AB27</f>
        <v>-6448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270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1919</v>
      </c>
      <c r="U33" s="45">
        <v>1349</v>
      </c>
      <c r="V33" s="50">
        <f t="shared" ref="V33:V37" si="2">T33-U33</f>
        <v>570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5</v>
      </c>
      <c r="U35" s="45">
        <v>2</v>
      </c>
      <c r="V35" s="50">
        <f t="shared" si="2"/>
        <v>3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1688</v>
      </c>
      <c r="U36" s="45">
        <v>694</v>
      </c>
      <c r="V36" s="50">
        <f t="shared" si="2"/>
        <v>994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38" t="s">
        <v>53</v>
      </c>
      <c r="S37" s="78"/>
      <c r="T37" s="45">
        <v>167</v>
      </c>
      <c r="U37" s="45">
        <v>606</v>
      </c>
      <c r="V37" s="50">
        <f t="shared" si="2"/>
        <v>-439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38" t="s">
        <v>54</v>
      </c>
      <c r="S38" s="78"/>
      <c r="T38" s="45">
        <v>59</v>
      </c>
      <c r="U38" s="45">
        <v>47</v>
      </c>
      <c r="V38" s="50">
        <f>T38-U38</f>
        <v>12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38" t="s">
        <v>76</v>
      </c>
      <c r="S40" s="139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38" t="s">
        <v>77</v>
      </c>
      <c r="S41" s="139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1688</v>
      </c>
      <c r="U42" s="25">
        <f>U34+U36+U41</f>
        <v>694</v>
      </c>
      <c r="V42" s="25">
        <f>V34+V36</f>
        <v>994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262</v>
      </c>
      <c r="C47" s="93">
        <v>147</v>
      </c>
      <c r="D47" s="93">
        <v>28</v>
      </c>
      <c r="E47" s="93">
        <v>0</v>
      </c>
      <c r="F47" s="93">
        <v>0</v>
      </c>
      <c r="G47" s="93">
        <v>42</v>
      </c>
      <c r="H47" s="93">
        <v>16</v>
      </c>
      <c r="I47" s="93">
        <v>102</v>
      </c>
      <c r="J47" s="93">
        <v>29</v>
      </c>
      <c r="K47" s="93">
        <v>203</v>
      </c>
      <c r="L47" s="93">
        <v>234</v>
      </c>
      <c r="M47" s="93">
        <v>364</v>
      </c>
      <c r="N47" s="93">
        <v>437</v>
      </c>
      <c r="O47" s="83">
        <v>500</v>
      </c>
      <c r="P47" s="83" t="s">
        <v>73</v>
      </c>
      <c r="R47" s="82" t="s">
        <v>262</v>
      </c>
      <c r="S47" s="83">
        <f>K47</f>
        <v>203</v>
      </c>
      <c r="T47" s="83">
        <f>L47</f>
        <v>234</v>
      </c>
      <c r="U47" s="83">
        <f>M47</f>
        <v>364</v>
      </c>
      <c r="V47" s="83">
        <f>S47+T47</f>
        <v>437</v>
      </c>
    </row>
    <row r="48" spans="2:29" x14ac:dyDescent="0.3">
      <c r="B48" s="82" t="s">
        <v>263</v>
      </c>
      <c r="C48" s="93">
        <v>0</v>
      </c>
      <c r="D48" s="93">
        <v>0</v>
      </c>
      <c r="E48" s="93">
        <v>0</v>
      </c>
      <c r="F48" s="93">
        <v>0</v>
      </c>
      <c r="G48" s="93">
        <v>46</v>
      </c>
      <c r="H48" s="93">
        <v>5</v>
      </c>
      <c r="I48" s="93">
        <v>155</v>
      </c>
      <c r="J48" s="93">
        <v>128</v>
      </c>
      <c r="K48" s="93">
        <v>0</v>
      </c>
      <c r="L48" s="93">
        <v>467</v>
      </c>
      <c r="M48" s="93">
        <v>334</v>
      </c>
      <c r="N48" s="93">
        <v>467</v>
      </c>
      <c r="O48" s="83">
        <v>500</v>
      </c>
      <c r="P48" s="83" t="s">
        <v>73</v>
      </c>
      <c r="R48" s="82" t="s">
        <v>263</v>
      </c>
      <c r="S48" s="83">
        <f>K48</f>
        <v>0</v>
      </c>
      <c r="T48" s="83">
        <f t="shared" ref="S48:U53" si="3">L48</f>
        <v>467</v>
      </c>
      <c r="U48" s="83">
        <f t="shared" si="3"/>
        <v>334</v>
      </c>
      <c r="V48" s="83">
        <f t="shared" ref="V48:V53" si="4">S48+T48</f>
        <v>467</v>
      </c>
    </row>
    <row r="49" spans="2:22" x14ac:dyDescent="0.3">
      <c r="B49" s="82" t="s">
        <v>264</v>
      </c>
      <c r="C49" s="93">
        <v>0</v>
      </c>
      <c r="D49" s="93">
        <v>0</v>
      </c>
      <c r="E49" s="93">
        <v>0</v>
      </c>
      <c r="F49" s="93">
        <v>0</v>
      </c>
      <c r="G49" s="93">
        <v>10</v>
      </c>
      <c r="H49" s="93">
        <v>4</v>
      </c>
      <c r="I49" s="93">
        <v>114</v>
      </c>
      <c r="J49" s="93">
        <v>70</v>
      </c>
      <c r="K49" s="93">
        <v>0</v>
      </c>
      <c r="L49" s="93">
        <v>272</v>
      </c>
      <c r="M49" s="93">
        <v>198</v>
      </c>
      <c r="N49" s="93">
        <v>272</v>
      </c>
      <c r="O49" s="83">
        <v>500</v>
      </c>
      <c r="P49" s="83" t="s">
        <v>73</v>
      </c>
      <c r="R49" s="82" t="s">
        <v>264</v>
      </c>
      <c r="S49" s="83">
        <f>K49</f>
        <v>0</v>
      </c>
      <c r="T49" s="83">
        <f t="shared" si="3"/>
        <v>272</v>
      </c>
      <c r="U49" s="83">
        <f t="shared" si="3"/>
        <v>198</v>
      </c>
      <c r="V49" s="83">
        <f t="shared" si="4"/>
        <v>272</v>
      </c>
    </row>
    <row r="50" spans="2:22" x14ac:dyDescent="0.3">
      <c r="B50" s="82" t="s">
        <v>265</v>
      </c>
      <c r="C50" s="83">
        <v>0</v>
      </c>
      <c r="D50" s="83">
        <v>0</v>
      </c>
      <c r="E50" s="83">
        <v>0</v>
      </c>
      <c r="F50" s="83">
        <v>0</v>
      </c>
      <c r="G50" s="93">
        <v>0</v>
      </c>
      <c r="H50" s="93">
        <v>12</v>
      </c>
      <c r="I50" s="93">
        <v>0</v>
      </c>
      <c r="J50" s="93">
        <v>0</v>
      </c>
      <c r="K50" s="83">
        <v>0</v>
      </c>
      <c r="L50" s="83">
        <v>24</v>
      </c>
      <c r="M50" s="83">
        <v>12</v>
      </c>
      <c r="N50" s="83">
        <v>24</v>
      </c>
      <c r="O50" s="83">
        <v>500</v>
      </c>
      <c r="P50" s="83" t="s">
        <v>73</v>
      </c>
      <c r="R50" s="82" t="s">
        <v>265</v>
      </c>
      <c r="S50" s="83">
        <f>K50</f>
        <v>0</v>
      </c>
      <c r="T50" s="83">
        <f t="shared" si="3"/>
        <v>24</v>
      </c>
      <c r="U50" s="83">
        <f t="shared" si="3"/>
        <v>12</v>
      </c>
      <c r="V50" s="83">
        <f t="shared" si="4"/>
        <v>24</v>
      </c>
    </row>
    <row r="51" spans="2:22" x14ac:dyDescent="0.3">
      <c r="B51" s="82" t="s">
        <v>266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3">
        <v>500</v>
      </c>
      <c r="P51" s="83" t="s">
        <v>73</v>
      </c>
      <c r="R51" s="82" t="s">
        <v>266</v>
      </c>
      <c r="S51" s="83">
        <f t="shared" si="3"/>
        <v>0</v>
      </c>
      <c r="T51" s="83">
        <f t="shared" si="3"/>
        <v>0</v>
      </c>
      <c r="U51" s="83">
        <f t="shared" si="3"/>
        <v>0</v>
      </c>
      <c r="V51" s="83">
        <f t="shared" si="4"/>
        <v>0</v>
      </c>
    </row>
    <row r="52" spans="2:22" x14ac:dyDescent="0.3">
      <c r="B52" s="82" t="s">
        <v>267</v>
      </c>
      <c r="C52" s="93">
        <v>7</v>
      </c>
      <c r="D52" s="93">
        <v>0</v>
      </c>
      <c r="E52" s="93">
        <v>0</v>
      </c>
      <c r="F52" s="93">
        <v>0</v>
      </c>
      <c r="G52" s="93">
        <v>54</v>
      </c>
      <c r="H52" s="93">
        <v>0</v>
      </c>
      <c r="I52" s="93">
        <v>0</v>
      </c>
      <c r="J52" s="93">
        <v>0</v>
      </c>
      <c r="K52" s="93">
        <v>7</v>
      </c>
      <c r="L52" s="93">
        <v>54</v>
      </c>
      <c r="M52" s="93">
        <v>61</v>
      </c>
      <c r="N52" s="93">
        <v>61</v>
      </c>
      <c r="O52" s="83">
        <v>500</v>
      </c>
      <c r="P52" s="83" t="s">
        <v>73</v>
      </c>
      <c r="R52" s="82" t="s">
        <v>267</v>
      </c>
      <c r="S52" s="83">
        <f t="shared" si="3"/>
        <v>7</v>
      </c>
      <c r="T52" s="83">
        <f>L52</f>
        <v>54</v>
      </c>
      <c r="U52" s="83">
        <f t="shared" si="3"/>
        <v>61</v>
      </c>
      <c r="V52" s="83">
        <f t="shared" si="4"/>
        <v>61</v>
      </c>
    </row>
    <row r="53" spans="2:22" x14ac:dyDescent="0.3">
      <c r="B53" s="82" t="s">
        <v>268</v>
      </c>
      <c r="C53" s="83">
        <v>0</v>
      </c>
      <c r="D53" s="83">
        <v>0</v>
      </c>
      <c r="E53" s="83">
        <v>0</v>
      </c>
      <c r="F53" s="83">
        <v>0</v>
      </c>
      <c r="G53" s="83">
        <v>96</v>
      </c>
      <c r="H53" s="83">
        <v>18</v>
      </c>
      <c r="I53" s="83">
        <v>0</v>
      </c>
      <c r="J53" s="83">
        <v>0</v>
      </c>
      <c r="K53" s="83">
        <v>0</v>
      </c>
      <c r="L53" s="83">
        <v>132</v>
      </c>
      <c r="M53" s="83">
        <v>114</v>
      </c>
      <c r="N53" s="83">
        <v>132</v>
      </c>
      <c r="O53" s="83">
        <v>500</v>
      </c>
      <c r="P53" s="83" t="s">
        <v>73</v>
      </c>
      <c r="R53" s="82" t="s">
        <v>268</v>
      </c>
      <c r="S53" s="83">
        <f t="shared" si="3"/>
        <v>0</v>
      </c>
      <c r="T53" s="83">
        <f t="shared" si="3"/>
        <v>132</v>
      </c>
      <c r="U53" s="83">
        <f t="shared" si="3"/>
        <v>114</v>
      </c>
      <c r="V53" s="83">
        <f t="shared" si="4"/>
        <v>132</v>
      </c>
    </row>
    <row r="54" spans="2:22" x14ac:dyDescent="0.3">
      <c r="B54" s="82" t="s">
        <v>26</v>
      </c>
      <c r="C54" s="82">
        <f>SUM(C47:C53)</f>
        <v>154</v>
      </c>
      <c r="D54" s="82">
        <f t="shared" ref="D54:O54" si="5">SUM(D47:D53)</f>
        <v>28</v>
      </c>
      <c r="E54" s="82">
        <f t="shared" si="5"/>
        <v>0</v>
      </c>
      <c r="F54" s="82">
        <f t="shared" si="5"/>
        <v>0</v>
      </c>
      <c r="G54" s="82">
        <f t="shared" si="5"/>
        <v>248</v>
      </c>
      <c r="H54" s="82">
        <f t="shared" si="5"/>
        <v>55</v>
      </c>
      <c r="I54" s="82">
        <f t="shared" si="5"/>
        <v>371</v>
      </c>
      <c r="J54" s="82">
        <f t="shared" si="5"/>
        <v>227</v>
      </c>
      <c r="K54" s="82">
        <f t="shared" si="5"/>
        <v>210</v>
      </c>
      <c r="L54" s="82">
        <f t="shared" si="5"/>
        <v>1183</v>
      </c>
      <c r="M54" s="82">
        <f t="shared" si="5"/>
        <v>1083</v>
      </c>
      <c r="N54" s="82">
        <f t="shared" si="5"/>
        <v>1393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{CDE7E8D5-9810-40D1-AE18-FA5D1ED94736}</x14:id>
        </ext>
      </extLst>
    </cfRule>
    <cfRule type="top10" dxfId="111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{521CC82B-B592-4D1A-8654-E3BF9EE53139}</x14:id>
        </ext>
      </extLst>
    </cfRule>
    <cfRule type="top10" dxfId="110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{36CE24D4-5949-4803-93CB-EF4E0EC9305C}</x14:id>
        </ext>
      </extLst>
    </cfRule>
    <cfRule type="top10" dxfId="109" priority="7" percent="1" rank="10"/>
  </conditionalFormatting>
  <conditionalFormatting sqref="O47:O53">
    <cfRule type="cellIs" dxfId="108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{7861D207-980B-48D0-8F02-BDAC42F6B152}</x14:id>
        </ext>
      </extLst>
    </cfRule>
  </conditionalFormatting>
  <conditionalFormatting sqref="C47:N53">
    <cfRule type="cellIs" dxfId="107" priority="3" operator="greaterThan">
      <formula>"O35"</formula>
    </cfRule>
  </conditionalFormatting>
  <conditionalFormatting sqref="N47:N53">
    <cfRule type="cellIs" dxfId="106" priority="1" operator="greaterThan">
      <formula>500</formula>
    </cfRule>
    <cfRule type="cellIs" dxfId="105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16737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6737" r:id="rId4"/>
      </mc:Fallback>
    </mc:AlternateContent>
    <mc:AlternateContent xmlns:mc="http://schemas.openxmlformats.org/markup-compatibility/2006">
      <mc:Choice Requires="x14">
        <oleObject progId="Unknown" shapeId="116738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6738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E7E8D5-9810-40D1-AE18-FA5D1ED947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521CC82B-B592-4D1A-8654-E3BF9EE531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36CE24D4-5949-4803-93CB-EF4E0EC930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7861D207-980B-48D0-8F02-BDAC42F6B1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0DBFCE3B-82D7-4BDD-BD3C-5A0E7DA9EC23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'8TH - 14TH APRIL 2021'!S47:V47</xm:f>
              <xm:sqref>W47</xm:sqref>
            </x14:sparkline>
            <x14:sparkline>
              <xm:f>'8TH - 14TH APRIL 2021'!S48:V48</xm:f>
              <xm:sqref>W48</xm:sqref>
            </x14:sparkline>
            <x14:sparkline>
              <xm:f>'8TH - 14TH APRIL 2021'!S49:V49</xm:f>
              <xm:sqref>W49</xm:sqref>
            </x14:sparkline>
            <x14:sparkline>
              <xm:f>'8TH - 14TH APRIL 2021'!S50:V50</xm:f>
              <xm:sqref>W50</xm:sqref>
            </x14:sparkline>
            <x14:sparkline>
              <xm:f>'8TH - 14TH APRIL 2021'!S51:V51</xm:f>
              <xm:sqref>W51</xm:sqref>
            </x14:sparkline>
            <x14:sparkline>
              <xm:f>'8TH - 14TH APRIL 2021'!S52:V52</xm:f>
              <xm:sqref>W52</xm:sqref>
            </x14:sparkline>
            <x14:sparkline>
              <xm:f>'8TH - 14TH APRIL 2021'!S53:V53</xm:f>
              <xm:sqref>W53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2A02-4124-420D-A365-4AD99BE0E758}">
  <dimension ref="B1:AF81"/>
  <sheetViews>
    <sheetView workbookViewId="0">
      <selection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272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273</v>
      </c>
      <c r="S5" s="3"/>
      <c r="T5" s="3"/>
      <c r="U5" s="4"/>
      <c r="V5" s="5"/>
      <c r="Y5" s="6"/>
      <c r="Z5" s="7" t="s">
        <v>274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/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23</v>
      </c>
      <c r="AB7" s="29">
        <v>27</v>
      </c>
      <c r="AC7" s="29">
        <f>AA7-AB7</f>
        <v>-4</v>
      </c>
    </row>
    <row r="8" spans="2:29" ht="17.25" thickBot="1" x14ac:dyDescent="0.35">
      <c r="B8" s="16" t="s">
        <v>15</v>
      </c>
      <c r="C8" s="17">
        <v>26910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44301</v>
      </c>
      <c r="S8" s="31">
        <v>35347</v>
      </c>
      <c r="T8" s="41">
        <v>0</v>
      </c>
      <c r="U8" s="32">
        <f>S8+T8</f>
        <v>35347</v>
      </c>
      <c r="V8" s="147">
        <v>41</v>
      </c>
      <c r="X8" s="28"/>
      <c r="Y8" s="204"/>
      <c r="Z8" s="29" t="s">
        <v>16</v>
      </c>
      <c r="AA8" s="1">
        <v>1</v>
      </c>
      <c r="AB8" s="1">
        <v>2</v>
      </c>
      <c r="AC8" s="29">
        <f>AF23-AB8</f>
        <v>-2</v>
      </c>
    </row>
    <row r="9" spans="2:29" ht="17.25" thickBot="1" x14ac:dyDescent="0.35">
      <c r="B9" s="16" t="s">
        <v>257</v>
      </c>
      <c r="C9" s="17"/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44302</v>
      </c>
      <c r="S9" s="31">
        <v>28158</v>
      </c>
      <c r="T9" s="31">
        <v>0</v>
      </c>
      <c r="U9" s="32">
        <f t="shared" ref="U9:U13" si="0">S9+T9</f>
        <v>28158</v>
      </c>
      <c r="V9" s="147">
        <v>24</v>
      </c>
      <c r="X9" s="28"/>
      <c r="Y9" s="204"/>
      <c r="Z9" s="29" t="s">
        <v>18</v>
      </c>
      <c r="AA9" s="29">
        <v>1</v>
      </c>
      <c r="AB9" s="29">
        <v>1</v>
      </c>
      <c r="AC9" s="29">
        <f>AA9-AB9</f>
        <v>0</v>
      </c>
    </row>
    <row r="10" spans="2:29" ht="17.25" thickBot="1" x14ac:dyDescent="0.35">
      <c r="B10" s="16" t="s">
        <v>17</v>
      </c>
      <c r="C10" s="17"/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44303</v>
      </c>
      <c r="S10" s="31">
        <v>20352</v>
      </c>
      <c r="T10" s="31">
        <v>0</v>
      </c>
      <c r="U10" s="32">
        <f t="shared" si="0"/>
        <v>20352</v>
      </c>
      <c r="V10" s="147">
        <v>35</v>
      </c>
      <c r="X10" s="28"/>
      <c r="Y10" s="204"/>
      <c r="Z10" s="29" t="s">
        <v>19</v>
      </c>
      <c r="AA10" s="29">
        <v>19</v>
      </c>
      <c r="AB10" s="29">
        <v>16</v>
      </c>
      <c r="AC10" s="29">
        <f>AA10-AB10</f>
        <v>3</v>
      </c>
    </row>
    <row r="11" spans="2:29" ht="17.25" thickBot="1" x14ac:dyDescent="0.35">
      <c r="B11" s="34" t="s">
        <v>79</v>
      </c>
      <c r="C11" s="35">
        <v>16112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44304</v>
      </c>
      <c r="S11" s="31">
        <v>21007</v>
      </c>
      <c r="T11" s="31">
        <v>380</v>
      </c>
      <c r="U11" s="32">
        <f t="shared" si="0"/>
        <v>21387</v>
      </c>
      <c r="V11" s="147">
        <v>37</v>
      </c>
      <c r="X11" s="28"/>
      <c r="Y11" s="203"/>
      <c r="Z11" s="29" t="s">
        <v>20</v>
      </c>
      <c r="AA11" s="29">
        <v>10</v>
      </c>
      <c r="AB11" s="29">
        <v>8</v>
      </c>
      <c r="AC11" s="29">
        <f>AA11-AB11</f>
        <v>2</v>
      </c>
    </row>
    <row r="12" spans="2:29" ht="17.25" thickBot="1" x14ac:dyDescent="0.35">
      <c r="B12" s="34" t="s">
        <v>217</v>
      </c>
      <c r="C12" s="35"/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44305</v>
      </c>
      <c r="S12" s="31">
        <v>19723</v>
      </c>
      <c r="T12" s="31">
        <v>128</v>
      </c>
      <c r="U12" s="32">
        <f t="shared" si="0"/>
        <v>19851</v>
      </c>
      <c r="V12" s="147">
        <v>27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/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44306</v>
      </c>
      <c r="S13" s="31">
        <v>26109</v>
      </c>
      <c r="T13" s="31">
        <v>510</v>
      </c>
      <c r="U13" s="32">
        <f t="shared" si="0"/>
        <v>26619</v>
      </c>
      <c r="V13" s="147">
        <v>27</v>
      </c>
      <c r="X13" s="28"/>
      <c r="Y13" s="206" t="s">
        <v>21</v>
      </c>
      <c r="Z13" s="29" t="s">
        <v>22</v>
      </c>
      <c r="AA13" s="91">
        <v>171039</v>
      </c>
      <c r="AB13" s="91">
        <v>285092</v>
      </c>
      <c r="AC13" s="29">
        <f>AA13-AB13</f>
        <v>-114053</v>
      </c>
    </row>
    <row r="14" spans="2:29" ht="17.25" thickBot="1" x14ac:dyDescent="0.35">
      <c r="B14" s="34" t="s">
        <v>23</v>
      </c>
      <c r="C14" s="35">
        <v>1054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44307</v>
      </c>
      <c r="S14" s="31">
        <v>20343</v>
      </c>
      <c r="T14" s="31">
        <v>273</v>
      </c>
      <c r="U14" s="32">
        <f>S14+T14</f>
        <v>20616</v>
      </c>
      <c r="V14" s="147">
        <v>24</v>
      </c>
      <c r="X14" s="28"/>
      <c r="Y14" s="207"/>
      <c r="Z14" s="29" t="s">
        <v>24</v>
      </c>
      <c r="AA14" s="91">
        <v>1291</v>
      </c>
      <c r="AB14" s="91">
        <v>3493</v>
      </c>
      <c r="AC14" s="29">
        <f>AA14-AB14</f>
        <v>-2202</v>
      </c>
    </row>
    <row r="15" spans="2:29" ht="17.25" thickBot="1" x14ac:dyDescent="0.35">
      <c r="B15" s="34" t="s">
        <v>25</v>
      </c>
      <c r="C15" s="35">
        <v>71611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171039</v>
      </c>
      <c r="T15" s="26">
        <f>SUM(T8:T14)</f>
        <v>1291</v>
      </c>
      <c r="U15" s="26">
        <f>SUM(U8:U14)</f>
        <v>172330</v>
      </c>
      <c r="V15" s="26">
        <f>SUM(V8:V14)</f>
        <v>215</v>
      </c>
      <c r="X15" s="28"/>
      <c r="Y15" s="207"/>
      <c r="Z15" s="25" t="s">
        <v>27</v>
      </c>
      <c r="AA15" s="25">
        <f>SUM(AA13:AA14)</f>
        <v>172330</v>
      </c>
      <c r="AB15" s="25">
        <f>SUM(AB13:AB14)</f>
        <v>288585</v>
      </c>
      <c r="AC15" s="25">
        <f>AA15-AB15</f>
        <v>-116255</v>
      </c>
    </row>
    <row r="16" spans="2:29" ht="17.25" thickBot="1" x14ac:dyDescent="0.35">
      <c r="B16" s="34" t="s">
        <v>258</v>
      </c>
      <c r="C16" s="35"/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24618.571428571428</v>
      </c>
      <c r="AB16" s="46">
        <f>AB15/7</f>
        <v>41226.428571428572</v>
      </c>
      <c r="AC16" s="46">
        <f>AC15/7</f>
        <v>-16607.857142857141</v>
      </c>
    </row>
    <row r="17" spans="2:32" ht="17.25" thickBot="1" x14ac:dyDescent="0.35">
      <c r="B17" s="34" t="s">
        <v>30</v>
      </c>
      <c r="C17" s="35">
        <v>1435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4802</v>
      </c>
      <c r="D18" s="210" t="s">
        <v>275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165737</v>
      </c>
      <c r="AB18" s="88">
        <v>206588</v>
      </c>
      <c r="AC18" s="29">
        <f>AA18-AB18</f>
        <v>-40851</v>
      </c>
    </row>
    <row r="19" spans="2:32" ht="17.25" thickBot="1" x14ac:dyDescent="0.35">
      <c r="B19" s="34" t="s">
        <v>39</v>
      </c>
      <c r="C19" s="51">
        <v>51658</v>
      </c>
      <c r="D19" s="141"/>
      <c r="E19" s="141"/>
      <c r="F19" s="141"/>
      <c r="G19" s="141"/>
      <c r="H19" s="141"/>
      <c r="I19" s="141"/>
      <c r="J19" s="141"/>
      <c r="K19"/>
      <c r="L19" s="39"/>
      <c r="M19" s="52"/>
      <c r="N19" s="39"/>
      <c r="P19" s="12"/>
      <c r="Q19"/>
      <c r="R19" s="30">
        <v>44301</v>
      </c>
      <c r="S19" s="31">
        <v>990</v>
      </c>
      <c r="T19" s="41">
        <v>525</v>
      </c>
      <c r="U19" s="53">
        <f t="shared" ref="U19:U25" si="1">SUM(S19:T19)</f>
        <v>1515</v>
      </c>
      <c r="V19" s="54"/>
      <c r="X19" s="28"/>
      <c r="Y19" s="204"/>
      <c r="Z19" s="29" t="s">
        <v>40</v>
      </c>
      <c r="AA19" s="29">
        <v>68822</v>
      </c>
      <c r="AB19" s="29">
        <v>78504</v>
      </c>
      <c r="AC19" s="29">
        <f>AA19-AB19</f>
        <v>-9682</v>
      </c>
    </row>
    <row r="20" spans="2:32" ht="17.25" thickBot="1" x14ac:dyDescent="0.35">
      <c r="B20" s="34" t="s">
        <v>41</v>
      </c>
      <c r="C20" s="55">
        <f>SUM(C21/6)</f>
        <v>28930.333333333332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44302</v>
      </c>
      <c r="S20" s="31">
        <v>751</v>
      </c>
      <c r="T20" s="31">
        <v>573</v>
      </c>
      <c r="U20" s="57">
        <f t="shared" si="1"/>
        <v>1324</v>
      </c>
      <c r="V20" s="58"/>
      <c r="X20" s="28"/>
      <c r="Y20" s="203"/>
      <c r="Z20" s="25" t="s">
        <v>42</v>
      </c>
      <c r="AA20" s="25">
        <f>SUM(AA18:AA19)</f>
        <v>234559</v>
      </c>
      <c r="AB20" s="25">
        <f>SUM(AB18:AB19)</f>
        <v>285092</v>
      </c>
      <c r="AC20" s="25">
        <f>AA20-AB20</f>
        <v>-50533</v>
      </c>
    </row>
    <row r="21" spans="2:32" ht="17.25" thickBot="1" x14ac:dyDescent="0.35">
      <c r="B21" s="92" t="s">
        <v>43</v>
      </c>
      <c r="C21" s="51">
        <f>SUM(C7:C19)</f>
        <v>173582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44303</v>
      </c>
      <c r="S21" s="31">
        <v>573</v>
      </c>
      <c r="T21" s="31">
        <v>444</v>
      </c>
      <c r="U21" s="57">
        <f t="shared" si="1"/>
        <v>1017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44304</v>
      </c>
      <c r="S22" s="31">
        <v>238</v>
      </c>
      <c r="T22" s="41">
        <v>216</v>
      </c>
      <c r="U22" s="57">
        <f t="shared" si="1"/>
        <v>454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44305</v>
      </c>
      <c r="S23" s="31">
        <v>250</v>
      </c>
      <c r="T23" s="41">
        <v>177</v>
      </c>
      <c r="U23" s="57">
        <f t="shared" si="1"/>
        <v>427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44306</v>
      </c>
      <c r="S24" s="31">
        <v>211</v>
      </c>
      <c r="T24" s="41">
        <v>167</v>
      </c>
      <c r="U24" s="57">
        <f t="shared" si="1"/>
        <v>378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44307</v>
      </c>
      <c r="S25" s="89">
        <v>277</v>
      </c>
      <c r="T25" s="90">
        <v>237</v>
      </c>
      <c r="U25" s="57">
        <f t="shared" si="1"/>
        <v>514</v>
      </c>
      <c r="V25" s="65"/>
      <c r="X25" s="28"/>
      <c r="Y25" s="202" t="s">
        <v>47</v>
      </c>
      <c r="Z25" s="29" t="s">
        <v>9</v>
      </c>
      <c r="AA25" s="29">
        <v>304178</v>
      </c>
      <c r="AB25" s="29">
        <v>204891</v>
      </c>
      <c r="AC25" s="29">
        <f>AA25-AB25</f>
        <v>99287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3290</v>
      </c>
      <c r="T26" s="25">
        <f>SUM(T19:T25)</f>
        <v>2339</v>
      </c>
      <c r="U26" s="26">
        <f>SUM(U19:U25)</f>
        <v>5629</v>
      </c>
      <c r="V26" s="50"/>
      <c r="X26" s="28"/>
      <c r="Y26" s="204"/>
      <c r="Z26" s="29" t="s">
        <v>10</v>
      </c>
      <c r="AA26" s="29">
        <v>14465</v>
      </c>
      <c r="AB26" s="29">
        <v>18623</v>
      </c>
      <c r="AC26" s="29">
        <f>AA26-AB26</f>
        <v>-4158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318643</v>
      </c>
      <c r="AB27" s="25">
        <f>SUM(AB25:AB26)</f>
        <v>223514</v>
      </c>
      <c r="AC27" s="25">
        <f>AA27-AB27</f>
        <v>95129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276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2743</v>
      </c>
      <c r="U33" s="45">
        <v>1919</v>
      </c>
      <c r="V33" s="50">
        <f t="shared" ref="V33:V37" si="2">T33-U33</f>
        <v>824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5</v>
      </c>
      <c r="U35" s="45">
        <v>5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1784</v>
      </c>
      <c r="U36" s="45">
        <v>1688</v>
      </c>
      <c r="V36" s="50">
        <f t="shared" si="2"/>
        <v>96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42" t="s">
        <v>53</v>
      </c>
      <c r="S37" s="78"/>
      <c r="T37" s="45">
        <v>879</v>
      </c>
      <c r="U37" s="45">
        <v>167</v>
      </c>
      <c r="V37" s="50">
        <f t="shared" si="2"/>
        <v>712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42" t="s">
        <v>54</v>
      </c>
      <c r="S38" s="78"/>
      <c r="T38" s="45">
        <v>75</v>
      </c>
      <c r="U38" s="45">
        <v>59</v>
      </c>
      <c r="V38" s="50">
        <f>T38-U38</f>
        <v>16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42" t="s">
        <v>76</v>
      </c>
      <c r="S40" s="143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42" t="s">
        <v>77</v>
      </c>
      <c r="S41" s="143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1784</v>
      </c>
      <c r="U42" s="25">
        <f>U34+U36+U41</f>
        <v>1688</v>
      </c>
      <c r="V42" s="25">
        <f>V34+V36</f>
        <v>96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277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277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278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278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 t="shared" ref="V48:V53" si="4">S48+T48</f>
        <v>0</v>
      </c>
    </row>
    <row r="49" spans="2:22" x14ac:dyDescent="0.3">
      <c r="B49" s="82" t="s">
        <v>279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3">
        <v>500</v>
      </c>
      <c r="P49" s="83" t="s">
        <v>73</v>
      </c>
      <c r="R49" s="82" t="s">
        <v>279</v>
      </c>
      <c r="S49" s="83">
        <f>K49</f>
        <v>0</v>
      </c>
      <c r="T49" s="83">
        <f t="shared" si="3"/>
        <v>0</v>
      </c>
      <c r="U49" s="83">
        <f t="shared" si="3"/>
        <v>0</v>
      </c>
      <c r="V49" s="83">
        <f t="shared" si="4"/>
        <v>0</v>
      </c>
    </row>
    <row r="50" spans="2:22" x14ac:dyDescent="0.3">
      <c r="B50" s="82" t="s">
        <v>280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83">
        <v>500</v>
      </c>
      <c r="P50" s="83" t="s">
        <v>73</v>
      </c>
      <c r="R50" s="82" t="s">
        <v>280</v>
      </c>
      <c r="S50" s="83">
        <f>K50</f>
        <v>0</v>
      </c>
      <c r="T50" s="83">
        <f t="shared" si="3"/>
        <v>0</v>
      </c>
      <c r="U50" s="83">
        <f t="shared" si="3"/>
        <v>0</v>
      </c>
      <c r="V50" s="83">
        <f t="shared" si="4"/>
        <v>0</v>
      </c>
    </row>
    <row r="51" spans="2:22" x14ac:dyDescent="0.3">
      <c r="B51" s="82" t="s">
        <v>281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3">
        <v>500</v>
      </c>
      <c r="P51" s="83" t="s">
        <v>73</v>
      </c>
      <c r="R51" s="82" t="s">
        <v>281</v>
      </c>
      <c r="S51" s="83">
        <f t="shared" si="3"/>
        <v>0</v>
      </c>
      <c r="T51" s="83">
        <f t="shared" si="3"/>
        <v>0</v>
      </c>
      <c r="U51" s="83">
        <f t="shared" si="3"/>
        <v>0</v>
      </c>
      <c r="V51" s="83">
        <f t="shared" si="4"/>
        <v>0</v>
      </c>
    </row>
    <row r="52" spans="2:22" x14ac:dyDescent="0.3">
      <c r="B52" s="82" t="s">
        <v>282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3">
        <v>500</v>
      </c>
      <c r="P52" s="83" t="s">
        <v>73</v>
      </c>
      <c r="R52" s="82" t="s">
        <v>282</v>
      </c>
      <c r="S52" s="83">
        <f t="shared" si="3"/>
        <v>0</v>
      </c>
      <c r="T52" s="83">
        <f>L52</f>
        <v>0</v>
      </c>
      <c r="U52" s="83">
        <f t="shared" si="3"/>
        <v>0</v>
      </c>
      <c r="V52" s="83">
        <f t="shared" si="4"/>
        <v>0</v>
      </c>
    </row>
    <row r="53" spans="2:22" x14ac:dyDescent="0.3">
      <c r="B53" s="82" t="s">
        <v>283</v>
      </c>
      <c r="C53" s="93">
        <v>0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83">
        <v>500</v>
      </c>
      <c r="P53" s="83" t="s">
        <v>73</v>
      </c>
      <c r="R53" s="82" t="s">
        <v>283</v>
      </c>
      <c r="S53" s="83">
        <f t="shared" si="3"/>
        <v>0</v>
      </c>
      <c r="T53" s="83">
        <f t="shared" si="3"/>
        <v>0</v>
      </c>
      <c r="U53" s="83">
        <f t="shared" si="3"/>
        <v>0</v>
      </c>
      <c r="V53" s="83">
        <f t="shared" si="4"/>
        <v>0</v>
      </c>
    </row>
    <row r="54" spans="2:22" x14ac:dyDescent="0.3">
      <c r="B54" s="82" t="s">
        <v>26</v>
      </c>
      <c r="C54" s="82">
        <f>SUM(C47:C53)</f>
        <v>0</v>
      </c>
      <c r="D54" s="82">
        <f t="shared" ref="D54:O54" si="5">SUM(D47:D53)</f>
        <v>0</v>
      </c>
      <c r="E54" s="82">
        <f t="shared" si="5"/>
        <v>0</v>
      </c>
      <c r="F54" s="82">
        <f t="shared" si="5"/>
        <v>0</v>
      </c>
      <c r="G54" s="82">
        <f t="shared" si="5"/>
        <v>0</v>
      </c>
      <c r="H54" s="82">
        <f t="shared" si="5"/>
        <v>0</v>
      </c>
      <c r="I54" s="82">
        <f t="shared" si="5"/>
        <v>0</v>
      </c>
      <c r="J54" s="82">
        <f t="shared" si="5"/>
        <v>0</v>
      </c>
      <c r="K54" s="82">
        <f t="shared" si="5"/>
        <v>0</v>
      </c>
      <c r="L54" s="82">
        <f t="shared" si="5"/>
        <v>0</v>
      </c>
      <c r="M54" s="82">
        <f t="shared" si="5"/>
        <v>0</v>
      </c>
      <c r="N54" s="82">
        <f t="shared" si="5"/>
        <v>0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{4AC52682-F7BC-4AE1-83D6-F1A3BAEF7AFE}</x14:id>
        </ext>
      </extLst>
    </cfRule>
    <cfRule type="top10" dxfId="104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{9D1C72B4-55D5-4369-9C41-BDD2F22672E7}</x14:id>
        </ext>
      </extLst>
    </cfRule>
    <cfRule type="top10" dxfId="103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{54C40E50-6F46-42B3-94E5-93364690B359}</x14:id>
        </ext>
      </extLst>
    </cfRule>
    <cfRule type="top10" dxfId="102" priority="7" percent="1" rank="10"/>
  </conditionalFormatting>
  <conditionalFormatting sqref="O47:O53">
    <cfRule type="cellIs" dxfId="101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{8B8E426A-517D-49FD-B79E-DF6C6F70B56D}</x14:id>
        </ext>
      </extLst>
    </cfRule>
  </conditionalFormatting>
  <conditionalFormatting sqref="C47:N53">
    <cfRule type="cellIs" dxfId="100" priority="3" operator="greaterThan">
      <formula>"O35"</formula>
    </cfRule>
  </conditionalFormatting>
  <conditionalFormatting sqref="N47:N53">
    <cfRule type="cellIs" dxfId="99" priority="1" operator="greaterThan">
      <formula>500</formula>
    </cfRule>
    <cfRule type="cellIs" dxfId="98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17761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7761" r:id="rId4"/>
      </mc:Fallback>
    </mc:AlternateContent>
    <mc:AlternateContent xmlns:mc="http://schemas.openxmlformats.org/markup-compatibility/2006">
      <mc:Choice Requires="x14">
        <oleObject progId="Unknown" shapeId="117762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7762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AC52682-F7BC-4AE1-83D6-F1A3BAEF7A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9D1C72B4-55D5-4369-9C41-BDD2F22672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54C40E50-6F46-42B3-94E5-93364690B3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8B8E426A-517D-49FD-B79E-DF6C6F70B5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873A109A-FF57-4AED-834B-9216A8CA43C7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'15TH - 21ST APRIL 2021'!S47:V47</xm:f>
              <xm:sqref>W47</xm:sqref>
            </x14:sparkline>
            <x14:sparkline>
              <xm:f>'15TH - 21ST APRIL 2021'!S48:V48</xm:f>
              <xm:sqref>W48</xm:sqref>
            </x14:sparkline>
            <x14:sparkline>
              <xm:f>'15TH - 21ST APRIL 2021'!S49:V49</xm:f>
              <xm:sqref>W49</xm:sqref>
            </x14:sparkline>
            <x14:sparkline>
              <xm:f>'15TH - 21ST APRIL 2021'!S50:V50</xm:f>
              <xm:sqref>W50</xm:sqref>
            </x14:sparkline>
            <x14:sparkline>
              <xm:f>'15TH - 21ST APRIL 2021'!S51:V51</xm:f>
              <xm:sqref>W51</xm:sqref>
            </x14:sparkline>
            <x14:sparkline>
              <xm:f>'15TH - 21ST APRIL 2021'!S52:V52</xm:f>
              <xm:sqref>W52</xm:sqref>
            </x14:sparkline>
            <x14:sparkline>
              <xm:f>'15TH - 21ST APRIL 2021'!S53:V53</xm:f>
              <xm:sqref>W53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BC617-B70B-4065-8318-B0C7E8C197D8}">
  <dimension ref="B1:AF81"/>
  <sheetViews>
    <sheetView topLeftCell="A49" workbookViewId="0">
      <selection activeCell="R59" sqref="R59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284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297</v>
      </c>
      <c r="S5" s="3"/>
      <c r="T5" s="3"/>
      <c r="U5" s="4"/>
      <c r="V5" s="5"/>
      <c r="Y5" s="6"/>
      <c r="Z5" s="7" t="s">
        <v>293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294</v>
      </c>
      <c r="C7" s="17">
        <v>1334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19</v>
      </c>
      <c r="AB7" s="29">
        <v>23</v>
      </c>
      <c r="AC7" s="29">
        <f>AA7-AB7</f>
        <v>-4</v>
      </c>
    </row>
    <row r="8" spans="2:29" ht="17.25" thickBot="1" x14ac:dyDescent="0.35">
      <c r="B8" s="16" t="s">
        <v>15</v>
      </c>
      <c r="C8" s="17">
        <v>96566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44308</v>
      </c>
      <c r="S8" s="31">
        <v>23653</v>
      </c>
      <c r="T8" s="41">
        <v>535</v>
      </c>
      <c r="U8" s="32">
        <f>S8+T8</f>
        <v>24188</v>
      </c>
      <c r="V8" s="147">
        <v>30</v>
      </c>
      <c r="X8" s="28"/>
      <c r="Y8" s="204"/>
      <c r="Z8" s="29" t="s">
        <v>16</v>
      </c>
      <c r="AA8" s="148">
        <v>0</v>
      </c>
      <c r="AB8" s="1">
        <v>1</v>
      </c>
      <c r="AC8" s="29">
        <f>AF23-AB8</f>
        <v>-1</v>
      </c>
    </row>
    <row r="9" spans="2:29" ht="17.25" thickBot="1" x14ac:dyDescent="0.35">
      <c r="B9" s="16" t="s">
        <v>257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44309</v>
      </c>
      <c r="S9" s="31">
        <v>22617</v>
      </c>
      <c r="T9" s="31">
        <v>278</v>
      </c>
      <c r="U9" s="32">
        <f t="shared" ref="U9:U13" si="0">S9+T9</f>
        <v>22895</v>
      </c>
      <c r="V9" s="147">
        <v>24</v>
      </c>
      <c r="X9" s="28"/>
      <c r="Y9" s="204"/>
      <c r="Z9" s="29" t="s">
        <v>18</v>
      </c>
      <c r="AA9" s="29">
        <v>0</v>
      </c>
      <c r="AB9" s="29">
        <v>1</v>
      </c>
      <c r="AC9" s="29">
        <f>AA9-AB9</f>
        <v>-1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44310</v>
      </c>
      <c r="S10" s="31">
        <v>19924</v>
      </c>
      <c r="T10" s="31">
        <v>0</v>
      </c>
      <c r="U10" s="32">
        <f t="shared" si="0"/>
        <v>19924</v>
      </c>
      <c r="V10" s="147">
        <v>20</v>
      </c>
      <c r="X10" s="28"/>
      <c r="Y10" s="204"/>
      <c r="Z10" s="29" t="s">
        <v>19</v>
      </c>
      <c r="AA10" s="29">
        <v>21</v>
      </c>
      <c r="AB10" s="29">
        <v>19</v>
      </c>
      <c r="AC10" s="29">
        <f>AA10-AB10</f>
        <v>2</v>
      </c>
    </row>
    <row r="11" spans="2:29" ht="17.25" thickBot="1" x14ac:dyDescent="0.35">
      <c r="B11" s="34" t="s">
        <v>79</v>
      </c>
      <c r="C11" s="35">
        <v>17421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44311</v>
      </c>
      <c r="S11" s="31">
        <v>9533</v>
      </c>
      <c r="T11" s="31">
        <v>360</v>
      </c>
      <c r="U11" s="32">
        <f t="shared" si="0"/>
        <v>9893</v>
      </c>
      <c r="V11" s="147">
        <v>15</v>
      </c>
      <c r="X11" s="28"/>
      <c r="Y11" s="203"/>
      <c r="Z11" s="29" t="s">
        <v>20</v>
      </c>
      <c r="AA11" s="29">
        <v>6</v>
      </c>
      <c r="AB11" s="29">
        <v>10</v>
      </c>
      <c r="AC11" s="29">
        <f>AA11-AB11</f>
        <v>-4</v>
      </c>
    </row>
    <row r="12" spans="2:29" ht="17.25" thickBot="1" x14ac:dyDescent="0.35">
      <c r="B12" s="34" t="s">
        <v>295</v>
      </c>
      <c r="C12" s="35">
        <v>20564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44312</v>
      </c>
      <c r="S12" s="31">
        <v>51495</v>
      </c>
      <c r="T12" s="31">
        <v>571</v>
      </c>
      <c r="U12" s="32">
        <f t="shared" si="0"/>
        <v>52066</v>
      </c>
      <c r="V12" s="147">
        <v>71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184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44313</v>
      </c>
      <c r="S13" s="31">
        <v>30135</v>
      </c>
      <c r="T13" s="31">
        <v>471</v>
      </c>
      <c r="U13" s="32">
        <f t="shared" si="0"/>
        <v>30606</v>
      </c>
      <c r="V13" s="147">
        <v>49</v>
      </c>
      <c r="X13" s="28"/>
      <c r="Y13" s="206" t="s">
        <v>21</v>
      </c>
      <c r="Z13" s="29" t="s">
        <v>22</v>
      </c>
      <c r="AA13" s="91">
        <v>195381</v>
      </c>
      <c r="AB13" s="91">
        <v>171039</v>
      </c>
      <c r="AC13" s="29">
        <f>AA13-AB13</f>
        <v>24342</v>
      </c>
    </row>
    <row r="14" spans="2:29" ht="17.25" thickBot="1" x14ac:dyDescent="0.35">
      <c r="B14" s="34" t="s">
        <v>23</v>
      </c>
      <c r="C14" s="35">
        <v>2553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44314</v>
      </c>
      <c r="S14" s="31">
        <v>38024</v>
      </c>
      <c r="T14" s="31">
        <v>758</v>
      </c>
      <c r="U14" s="32">
        <f>S14+T14</f>
        <v>38782</v>
      </c>
      <c r="V14" s="147">
        <v>47</v>
      </c>
      <c r="X14" s="28"/>
      <c r="Y14" s="207"/>
      <c r="Z14" s="29" t="s">
        <v>24</v>
      </c>
      <c r="AA14" s="91">
        <v>2973</v>
      </c>
      <c r="AB14" s="91">
        <v>1291</v>
      </c>
      <c r="AC14" s="29">
        <f>AA14-AB14</f>
        <v>1682</v>
      </c>
    </row>
    <row r="15" spans="2:29" ht="17.25" thickBot="1" x14ac:dyDescent="0.35">
      <c r="B15" s="34" t="s">
        <v>25</v>
      </c>
      <c r="C15" s="35">
        <v>49514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195381</v>
      </c>
      <c r="T15" s="26">
        <f>SUM(T8:T14)</f>
        <v>2973</v>
      </c>
      <c r="U15" s="26">
        <f>SUM(U8:U14)</f>
        <v>198354</v>
      </c>
      <c r="V15" s="26">
        <f>SUM(V8:V14)</f>
        <v>256</v>
      </c>
      <c r="X15" s="28"/>
      <c r="Y15" s="207"/>
      <c r="Z15" s="25" t="s">
        <v>27</v>
      </c>
      <c r="AA15" s="25">
        <f>SUM(AA13:AA14)</f>
        <v>198354</v>
      </c>
      <c r="AB15" s="25">
        <f>SUM(AB13:AB14)</f>
        <v>172330</v>
      </c>
      <c r="AC15" s="25">
        <f>AA15-AB15</f>
        <v>26024</v>
      </c>
    </row>
    <row r="16" spans="2:29" ht="17.25" thickBot="1" x14ac:dyDescent="0.35">
      <c r="B16" s="34" t="s">
        <v>258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28336.285714285714</v>
      </c>
      <c r="AB16" s="46">
        <f>AB15/7</f>
        <v>24618.571428571428</v>
      </c>
      <c r="AC16" s="46">
        <f>AC15/7</f>
        <v>3717.7142857142858</v>
      </c>
    </row>
    <row r="17" spans="2:32" ht="17.25" thickBot="1" x14ac:dyDescent="0.35">
      <c r="B17" s="34" t="s">
        <v>30</v>
      </c>
      <c r="C17" s="35">
        <v>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7425</v>
      </c>
      <c r="D18" s="210" t="s">
        <v>296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125303</v>
      </c>
      <c r="AB18" s="88">
        <v>165737</v>
      </c>
      <c r="AC18" s="29">
        <f>AA18-AB18</f>
        <v>-40434</v>
      </c>
    </row>
    <row r="19" spans="2:32" ht="17.25" thickBot="1" x14ac:dyDescent="0.35">
      <c r="B19" s="34" t="s">
        <v>39</v>
      </c>
      <c r="C19" s="51">
        <v>2793</v>
      </c>
      <c r="D19" s="141"/>
      <c r="E19" s="141"/>
      <c r="F19" s="141"/>
      <c r="G19" s="141"/>
      <c r="H19" s="141"/>
      <c r="I19" s="141"/>
      <c r="J19" s="141"/>
      <c r="K19"/>
      <c r="L19" s="39"/>
      <c r="M19" s="52"/>
      <c r="N19" s="39"/>
      <c r="P19" s="12"/>
      <c r="Q19"/>
      <c r="R19" s="30">
        <v>44308</v>
      </c>
      <c r="S19" s="31">
        <v>285</v>
      </c>
      <c r="T19" s="41">
        <v>246</v>
      </c>
      <c r="U19" s="53">
        <f t="shared" ref="U19:U25" si="1">SUM(S19:T19)</f>
        <v>531</v>
      </c>
      <c r="V19" s="54"/>
      <c r="X19" s="28"/>
      <c r="Y19" s="204"/>
      <c r="Z19" s="29" t="s">
        <v>40</v>
      </c>
      <c r="AA19" s="29">
        <v>70078</v>
      </c>
      <c r="AB19" s="29">
        <v>68822</v>
      </c>
      <c r="AC19" s="29">
        <f>AA19-AB19</f>
        <v>1256</v>
      </c>
    </row>
    <row r="20" spans="2:32" ht="17.25" thickBot="1" x14ac:dyDescent="0.35">
      <c r="B20" s="34" t="s">
        <v>41</v>
      </c>
      <c r="C20" s="55">
        <f>SUM(C21/9)</f>
        <v>22039.333333333332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44309</v>
      </c>
      <c r="S20" s="31">
        <v>202</v>
      </c>
      <c r="T20" s="31">
        <v>174</v>
      </c>
      <c r="U20" s="57">
        <f t="shared" si="1"/>
        <v>376</v>
      </c>
      <c r="V20" s="58"/>
      <c r="X20" s="28"/>
      <c r="Y20" s="203"/>
      <c r="Z20" s="25" t="s">
        <v>42</v>
      </c>
      <c r="AA20" s="25">
        <f>SUM(AA18:AA19)</f>
        <v>195381</v>
      </c>
      <c r="AB20" s="25">
        <f>SUM(AB18:AB19)</f>
        <v>234559</v>
      </c>
      <c r="AC20" s="25">
        <f>AA20-AB20</f>
        <v>-39178</v>
      </c>
    </row>
    <row r="21" spans="2:32" ht="17.25" thickBot="1" x14ac:dyDescent="0.35">
      <c r="B21" s="92" t="s">
        <v>43</v>
      </c>
      <c r="C21" s="51">
        <f>SUM(C7:C19)</f>
        <v>198354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44310</v>
      </c>
      <c r="S21" s="31">
        <v>269</v>
      </c>
      <c r="T21" s="31">
        <v>207</v>
      </c>
      <c r="U21" s="57">
        <f t="shared" si="1"/>
        <v>476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44311</v>
      </c>
      <c r="S22" s="31">
        <v>155</v>
      </c>
      <c r="T22" s="41">
        <v>119</v>
      </c>
      <c r="U22" s="57">
        <f t="shared" si="1"/>
        <v>274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44312</v>
      </c>
      <c r="S23" s="31">
        <v>49</v>
      </c>
      <c r="T23" s="41">
        <v>39</v>
      </c>
      <c r="U23" s="57">
        <f t="shared" si="1"/>
        <v>88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44313</v>
      </c>
      <c r="S24" s="31">
        <v>225</v>
      </c>
      <c r="T24" s="41">
        <v>139</v>
      </c>
      <c r="U24" s="57">
        <f t="shared" si="1"/>
        <v>364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44314</v>
      </c>
      <c r="S25" s="89">
        <v>279</v>
      </c>
      <c r="T25" s="90">
        <v>174</v>
      </c>
      <c r="U25" s="57">
        <f t="shared" si="1"/>
        <v>453</v>
      </c>
      <c r="V25" s="65"/>
      <c r="X25" s="28"/>
      <c r="Y25" s="202" t="s">
        <v>47</v>
      </c>
      <c r="Z25" s="29" t="s">
        <v>9</v>
      </c>
      <c r="AA25" s="29">
        <v>394936</v>
      </c>
      <c r="AB25" s="29">
        <v>304178</v>
      </c>
      <c r="AC25" s="29">
        <f>AA25-AB25</f>
        <v>90758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1464</v>
      </c>
      <c r="T26" s="25">
        <f>SUM(T19:T25)</f>
        <v>1098</v>
      </c>
      <c r="U26" s="26">
        <f>SUM(U19:U25)</f>
        <v>2562</v>
      </c>
      <c r="V26" s="50"/>
      <c r="X26" s="28"/>
      <c r="Y26" s="204"/>
      <c r="Z26" s="29" t="s">
        <v>10</v>
      </c>
      <c r="AA26" s="29">
        <v>10891</v>
      </c>
      <c r="AB26" s="29">
        <v>14465</v>
      </c>
      <c r="AC26" s="29">
        <f>AA26-AB26</f>
        <v>-3574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405827</v>
      </c>
      <c r="AB27" s="25">
        <f>SUM(AB25:AB26)</f>
        <v>318643</v>
      </c>
      <c r="AC27" s="25">
        <f>AA27-AB27</f>
        <v>87184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292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2434</v>
      </c>
      <c r="U33" s="45">
        <v>2743</v>
      </c>
      <c r="V33" s="50">
        <f t="shared" ref="V33:V37" si="2">T33-U33</f>
        <v>-309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10</v>
      </c>
      <c r="U35" s="45">
        <v>5</v>
      </c>
      <c r="V35" s="50">
        <f t="shared" si="2"/>
        <v>5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1386</v>
      </c>
      <c r="U36" s="45">
        <v>1784</v>
      </c>
      <c r="V36" s="50">
        <f t="shared" si="2"/>
        <v>-398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42" t="s">
        <v>53</v>
      </c>
      <c r="S37" s="78"/>
      <c r="T37" s="45">
        <v>980</v>
      </c>
      <c r="U37" s="45">
        <v>879</v>
      </c>
      <c r="V37" s="50">
        <f t="shared" si="2"/>
        <v>101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42" t="s">
        <v>54</v>
      </c>
      <c r="S38" s="78"/>
      <c r="T38" s="45">
        <v>58</v>
      </c>
      <c r="U38" s="45">
        <v>75</v>
      </c>
      <c r="V38" s="50">
        <f>T38-U38</f>
        <v>-17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42" t="s">
        <v>76</v>
      </c>
      <c r="S40" s="143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42" t="s">
        <v>77</v>
      </c>
      <c r="S41" s="143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1386</v>
      </c>
      <c r="U42" s="25">
        <f>U34+U36+U41</f>
        <v>1784</v>
      </c>
      <c r="V42" s="25">
        <f>V34+V36</f>
        <v>-398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285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285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286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286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 t="shared" ref="V48:V53" si="4">S48+T48</f>
        <v>0</v>
      </c>
    </row>
    <row r="49" spans="2:22" x14ac:dyDescent="0.3">
      <c r="B49" s="82" t="s">
        <v>287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3">
        <v>500</v>
      </c>
      <c r="P49" s="83" t="s">
        <v>73</v>
      </c>
      <c r="R49" s="82" t="s">
        <v>287</v>
      </c>
      <c r="S49" s="83">
        <f>K49</f>
        <v>0</v>
      </c>
      <c r="T49" s="83">
        <f t="shared" si="3"/>
        <v>0</v>
      </c>
      <c r="U49" s="83">
        <f t="shared" si="3"/>
        <v>0</v>
      </c>
      <c r="V49" s="83">
        <f t="shared" si="4"/>
        <v>0</v>
      </c>
    </row>
    <row r="50" spans="2:22" x14ac:dyDescent="0.3">
      <c r="B50" s="82" t="s">
        <v>288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83">
        <v>500</v>
      </c>
      <c r="P50" s="83" t="s">
        <v>73</v>
      </c>
      <c r="R50" s="82" t="s">
        <v>288</v>
      </c>
      <c r="S50" s="83">
        <f>K50</f>
        <v>0</v>
      </c>
      <c r="T50" s="83">
        <f t="shared" si="3"/>
        <v>0</v>
      </c>
      <c r="U50" s="83">
        <f t="shared" si="3"/>
        <v>0</v>
      </c>
      <c r="V50" s="83">
        <f t="shared" si="4"/>
        <v>0</v>
      </c>
    </row>
    <row r="51" spans="2:22" x14ac:dyDescent="0.3">
      <c r="B51" s="82" t="s">
        <v>289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3">
        <v>500</v>
      </c>
      <c r="P51" s="83" t="s">
        <v>73</v>
      </c>
      <c r="R51" s="82" t="s">
        <v>289</v>
      </c>
      <c r="S51" s="83">
        <f t="shared" si="3"/>
        <v>0</v>
      </c>
      <c r="T51" s="83">
        <f t="shared" si="3"/>
        <v>0</v>
      </c>
      <c r="U51" s="83">
        <f t="shared" si="3"/>
        <v>0</v>
      </c>
      <c r="V51" s="83">
        <f t="shared" si="4"/>
        <v>0</v>
      </c>
    </row>
    <row r="52" spans="2:22" x14ac:dyDescent="0.3">
      <c r="B52" s="82" t="s">
        <v>290</v>
      </c>
      <c r="C52" s="93">
        <v>2</v>
      </c>
      <c r="D52" s="93">
        <v>2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6</v>
      </c>
      <c r="L52" s="93">
        <v>0</v>
      </c>
      <c r="M52" s="93">
        <v>4</v>
      </c>
      <c r="N52" s="93">
        <v>6</v>
      </c>
      <c r="O52" s="83">
        <v>500</v>
      </c>
      <c r="P52" s="83" t="s">
        <v>73</v>
      </c>
      <c r="R52" s="82" t="s">
        <v>290</v>
      </c>
      <c r="S52" s="83">
        <f t="shared" si="3"/>
        <v>6</v>
      </c>
      <c r="T52" s="83">
        <f>L52</f>
        <v>0</v>
      </c>
      <c r="U52" s="83">
        <f t="shared" si="3"/>
        <v>4</v>
      </c>
      <c r="V52" s="83">
        <f t="shared" si="4"/>
        <v>6</v>
      </c>
    </row>
    <row r="53" spans="2:22" x14ac:dyDescent="0.3">
      <c r="B53" s="82" t="s">
        <v>291</v>
      </c>
      <c r="C53" s="93">
        <v>0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83">
        <v>500</v>
      </c>
      <c r="P53" s="83" t="s">
        <v>73</v>
      </c>
      <c r="R53" s="82" t="s">
        <v>291</v>
      </c>
      <c r="S53" s="83">
        <f t="shared" si="3"/>
        <v>0</v>
      </c>
      <c r="T53" s="83">
        <f t="shared" si="3"/>
        <v>0</v>
      </c>
      <c r="U53" s="83">
        <f t="shared" si="3"/>
        <v>0</v>
      </c>
      <c r="V53" s="83">
        <f t="shared" si="4"/>
        <v>0</v>
      </c>
    </row>
    <row r="54" spans="2:22" x14ac:dyDescent="0.3">
      <c r="B54" s="82" t="s">
        <v>26</v>
      </c>
      <c r="C54" s="82">
        <f>SUM(C47:C53)</f>
        <v>2</v>
      </c>
      <c r="D54" s="82">
        <f t="shared" ref="D54:O54" si="5">SUM(D47:D53)</f>
        <v>2</v>
      </c>
      <c r="E54" s="82">
        <f t="shared" si="5"/>
        <v>0</v>
      </c>
      <c r="F54" s="82">
        <f t="shared" si="5"/>
        <v>0</v>
      </c>
      <c r="G54" s="82">
        <f t="shared" si="5"/>
        <v>0</v>
      </c>
      <c r="H54" s="82">
        <f t="shared" si="5"/>
        <v>0</v>
      </c>
      <c r="I54" s="82">
        <f t="shared" si="5"/>
        <v>0</v>
      </c>
      <c r="J54" s="82">
        <f t="shared" si="5"/>
        <v>0</v>
      </c>
      <c r="K54" s="82">
        <f t="shared" si="5"/>
        <v>6</v>
      </c>
      <c r="L54" s="82">
        <f t="shared" si="5"/>
        <v>0</v>
      </c>
      <c r="M54" s="82">
        <f t="shared" si="5"/>
        <v>4</v>
      </c>
      <c r="N54" s="82">
        <f t="shared" si="5"/>
        <v>6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{BE28CBCA-5A4F-48EF-8E89-0601F275E925}</x14:id>
        </ext>
      </extLst>
    </cfRule>
    <cfRule type="top10" dxfId="97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{E8E59D89-376C-4807-A14C-60D83EDB0596}</x14:id>
        </ext>
      </extLst>
    </cfRule>
    <cfRule type="top10" dxfId="96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{8E3AF434-45FB-4A95-BF88-8A83019618D2}</x14:id>
        </ext>
      </extLst>
    </cfRule>
    <cfRule type="top10" dxfId="95" priority="7" percent="1" rank="10"/>
  </conditionalFormatting>
  <conditionalFormatting sqref="O47:O53">
    <cfRule type="cellIs" dxfId="94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{7BEC438C-A31E-409D-A28B-4EBF5A4B91D1}</x14:id>
        </ext>
      </extLst>
    </cfRule>
  </conditionalFormatting>
  <conditionalFormatting sqref="C47:N53">
    <cfRule type="cellIs" dxfId="93" priority="3" operator="greaterThan">
      <formula>"O35"</formula>
    </cfRule>
  </conditionalFormatting>
  <conditionalFormatting sqref="N47:N53">
    <cfRule type="cellIs" dxfId="92" priority="1" operator="greaterThan">
      <formula>500</formula>
    </cfRule>
    <cfRule type="cellIs" dxfId="91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18785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8785" r:id="rId4"/>
      </mc:Fallback>
    </mc:AlternateContent>
    <mc:AlternateContent xmlns:mc="http://schemas.openxmlformats.org/markup-compatibility/2006">
      <mc:Choice Requires="x14">
        <oleObject progId="Unknown" shapeId="118786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8786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28CBCA-5A4F-48EF-8E89-0601F275E9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E8E59D89-376C-4807-A14C-60D83EDB05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8E3AF434-45FB-4A95-BF88-8A83019618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7BEC438C-A31E-409D-A28B-4EBF5A4B91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B9CD542B-41E3-44BE-8A1D-CEF954BF3EF7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'22ND -28TH APRIL 2021'!S47:V47</xm:f>
              <xm:sqref>W47</xm:sqref>
            </x14:sparkline>
            <x14:sparkline>
              <xm:f>'22ND -28TH APRIL 2021'!S48:V48</xm:f>
              <xm:sqref>W48</xm:sqref>
            </x14:sparkline>
            <x14:sparkline>
              <xm:f>'22ND -28TH APRIL 2021'!S49:V49</xm:f>
              <xm:sqref>W49</xm:sqref>
            </x14:sparkline>
            <x14:sparkline>
              <xm:f>'22ND -28TH APRIL 2021'!S50:V50</xm:f>
              <xm:sqref>W50</xm:sqref>
            </x14:sparkline>
            <x14:sparkline>
              <xm:f>'22ND -28TH APRIL 2021'!S51:V51</xm:f>
              <xm:sqref>W51</xm:sqref>
            </x14:sparkline>
            <x14:sparkline>
              <xm:f>'22ND -28TH APRIL 2021'!S52:V52</xm:f>
              <xm:sqref>W52</xm:sqref>
            </x14:sparkline>
            <x14:sparkline>
              <xm:f>'22ND -28TH APRIL 2021'!S53:V53</xm:f>
              <xm:sqref>W53</xm:sqref>
            </x14:sparkline>
          </x14:sparklines>
        </x14:sparklineGroup>
      </x14:sparklineGroup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100D8-6083-481A-AB57-460066A0B4CF}">
  <dimension ref="B1:AF81"/>
  <sheetViews>
    <sheetView workbookViewId="0">
      <selection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298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299</v>
      </c>
      <c r="S5" s="3"/>
      <c r="T5" s="3"/>
      <c r="U5" s="4"/>
      <c r="V5" s="5"/>
      <c r="Y5" s="6"/>
      <c r="Z5" s="7" t="s">
        <v>300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82</v>
      </c>
      <c r="C7" s="17">
        <v>22570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20</v>
      </c>
      <c r="AB7" s="29">
        <v>21</v>
      </c>
      <c r="AC7" s="29">
        <f>AA7-AB7</f>
        <v>-1</v>
      </c>
    </row>
    <row r="8" spans="2:29" ht="17.25" thickBot="1" x14ac:dyDescent="0.35">
      <c r="B8" s="16" t="s">
        <v>15</v>
      </c>
      <c r="C8" s="17">
        <v>97930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44329</v>
      </c>
      <c r="S8" s="31">
        <v>36709</v>
      </c>
      <c r="T8" s="41">
        <v>0</v>
      </c>
      <c r="U8" s="32">
        <f>S8+T8</f>
        <v>36709</v>
      </c>
      <c r="V8" s="147">
        <v>59</v>
      </c>
      <c r="X8" s="28"/>
      <c r="Y8" s="204"/>
      <c r="Z8" s="29" t="s">
        <v>16</v>
      </c>
      <c r="AA8" s="148">
        <v>1</v>
      </c>
      <c r="AB8" s="148">
        <v>0</v>
      </c>
      <c r="AC8" s="29">
        <f>AF23-AB8</f>
        <v>0</v>
      </c>
    </row>
    <row r="9" spans="2:29" ht="17.25" thickBot="1" x14ac:dyDescent="0.35">
      <c r="B9" s="16" t="s">
        <v>257</v>
      </c>
      <c r="C9" s="17"/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44330</v>
      </c>
      <c r="S9" s="31">
        <v>29562</v>
      </c>
      <c r="T9" s="31">
        <v>0</v>
      </c>
      <c r="U9" s="32">
        <f t="shared" ref="U9:U13" si="0">S9+T9</f>
        <v>29562</v>
      </c>
      <c r="V9" s="147">
        <v>41</v>
      </c>
      <c r="X9" s="28"/>
      <c r="Y9" s="204"/>
      <c r="Z9" s="29" t="s">
        <v>18</v>
      </c>
      <c r="AA9" s="29">
        <v>1</v>
      </c>
      <c r="AB9" s="29">
        <v>1</v>
      </c>
      <c r="AC9" s="29">
        <f>AA9-AB9</f>
        <v>0</v>
      </c>
    </row>
    <row r="10" spans="2:29" ht="17.25" thickBot="1" x14ac:dyDescent="0.35">
      <c r="B10" s="16" t="s">
        <v>17</v>
      </c>
      <c r="C10" s="17"/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44331</v>
      </c>
      <c r="S10" s="31">
        <v>31487</v>
      </c>
      <c r="T10" s="31">
        <v>340</v>
      </c>
      <c r="U10" s="32">
        <f t="shared" si="0"/>
        <v>31827</v>
      </c>
      <c r="V10" s="147">
        <v>43</v>
      </c>
      <c r="X10" s="28"/>
      <c r="Y10" s="204"/>
      <c r="Z10" s="29" t="s">
        <v>19</v>
      </c>
      <c r="AA10" s="29">
        <v>23</v>
      </c>
      <c r="AB10" s="29">
        <v>25</v>
      </c>
      <c r="AC10" s="29">
        <f>AA10-AB10</f>
        <v>-2</v>
      </c>
    </row>
    <row r="11" spans="2:29" ht="17.25" thickBot="1" x14ac:dyDescent="0.35">
      <c r="B11" s="34" t="s">
        <v>79</v>
      </c>
      <c r="C11" s="35">
        <v>15508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44332</v>
      </c>
      <c r="S11" s="31">
        <v>30987</v>
      </c>
      <c r="T11" s="31">
        <v>1785</v>
      </c>
      <c r="U11" s="32">
        <f t="shared" si="0"/>
        <v>32772</v>
      </c>
      <c r="V11" s="147">
        <v>48</v>
      </c>
      <c r="X11" s="28"/>
      <c r="Y11" s="203"/>
      <c r="Z11" s="29" t="s">
        <v>20</v>
      </c>
      <c r="AA11" s="29">
        <v>1</v>
      </c>
      <c r="AB11" s="29">
        <v>2</v>
      </c>
      <c r="AC11" s="29">
        <f>AA11-AB11</f>
        <v>-1</v>
      </c>
    </row>
    <row r="12" spans="2:29" ht="17.25" thickBot="1" x14ac:dyDescent="0.35">
      <c r="B12" s="34" t="s">
        <v>295</v>
      </c>
      <c r="C12" s="35"/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44333</v>
      </c>
      <c r="S12" s="31">
        <v>23942</v>
      </c>
      <c r="T12" s="31">
        <v>621</v>
      </c>
      <c r="U12" s="32">
        <f t="shared" si="0"/>
        <v>24563</v>
      </c>
      <c r="V12" s="147">
        <v>49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4081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44334</v>
      </c>
      <c r="S13" s="31">
        <v>22545</v>
      </c>
      <c r="T13" s="31">
        <v>510</v>
      </c>
      <c r="U13" s="32">
        <f t="shared" si="0"/>
        <v>23055</v>
      </c>
      <c r="V13" s="147">
        <v>58</v>
      </c>
      <c r="X13" s="28"/>
      <c r="Y13" s="206" t="s">
        <v>21</v>
      </c>
      <c r="Z13" s="29" t="s">
        <v>22</v>
      </c>
      <c r="AA13" s="91">
        <v>205738</v>
      </c>
      <c r="AB13" s="91">
        <v>226338</v>
      </c>
      <c r="AC13" s="29">
        <f>AA13-AB13</f>
        <v>-20600</v>
      </c>
    </row>
    <row r="14" spans="2:29" ht="17.25" thickBot="1" x14ac:dyDescent="0.35">
      <c r="B14" s="34" t="s">
        <v>23</v>
      </c>
      <c r="C14" s="35">
        <v>1334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44335</v>
      </c>
      <c r="S14" s="31">
        <v>30506</v>
      </c>
      <c r="T14" s="31">
        <v>0</v>
      </c>
      <c r="U14" s="32">
        <f>S14+T14</f>
        <v>30506</v>
      </c>
      <c r="V14" s="147">
        <v>82</v>
      </c>
      <c r="X14" s="28"/>
      <c r="Y14" s="207"/>
      <c r="Z14" s="29" t="s">
        <v>24</v>
      </c>
      <c r="AA14" s="91">
        <v>3256</v>
      </c>
      <c r="AB14" s="91">
        <v>3280</v>
      </c>
      <c r="AC14" s="29">
        <f>AA14-AB14</f>
        <v>-24</v>
      </c>
    </row>
    <row r="15" spans="2:29" ht="17.25" thickBot="1" x14ac:dyDescent="0.35">
      <c r="B15" s="34" t="s">
        <v>25</v>
      </c>
      <c r="C15" s="35"/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205738</v>
      </c>
      <c r="T15" s="26">
        <f>SUM(T8:T14)</f>
        <v>3256</v>
      </c>
      <c r="U15" s="26">
        <f>SUM(U8:U14)</f>
        <v>208994</v>
      </c>
      <c r="V15" s="26">
        <f>SUM(V8:V14)</f>
        <v>380</v>
      </c>
      <c r="X15" s="28"/>
      <c r="Y15" s="207"/>
      <c r="Z15" s="25" t="s">
        <v>27</v>
      </c>
      <c r="AA15" s="25">
        <f>SUM(AA13:AA14)</f>
        <v>208994</v>
      </c>
      <c r="AB15" s="25">
        <f>SUM(AB13:AB14)</f>
        <v>229618</v>
      </c>
      <c r="AC15" s="25">
        <f>AA15-AB15</f>
        <v>-20624</v>
      </c>
    </row>
    <row r="16" spans="2:29" ht="17.25" thickBot="1" x14ac:dyDescent="0.35">
      <c r="B16" s="34" t="s">
        <v>258</v>
      </c>
      <c r="C16" s="35"/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29856.285714285714</v>
      </c>
      <c r="AB16" s="46">
        <f>AB15/7</f>
        <v>32802.571428571428</v>
      </c>
      <c r="AC16" s="46">
        <f>AC15/7</f>
        <v>-2946.2857142857142</v>
      </c>
    </row>
    <row r="17" spans="2:32" ht="17.25" thickBot="1" x14ac:dyDescent="0.35">
      <c r="B17" s="34" t="s">
        <v>30</v>
      </c>
      <c r="C17" s="35"/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3007</v>
      </c>
      <c r="D18" s="219" t="s">
        <v>301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208994</v>
      </c>
      <c r="AB18" s="88">
        <v>180585</v>
      </c>
      <c r="AC18" s="29">
        <f>AA18-AB18</f>
        <v>28409</v>
      </c>
    </row>
    <row r="19" spans="2:32" ht="17.25" thickBot="1" x14ac:dyDescent="0.35">
      <c r="B19" s="34" t="s">
        <v>39</v>
      </c>
      <c r="C19" s="51">
        <v>64564</v>
      </c>
      <c r="D19" s="146"/>
      <c r="E19" s="146"/>
      <c r="F19" s="146"/>
      <c r="G19" s="146"/>
      <c r="H19" s="146"/>
      <c r="I19" s="146"/>
      <c r="J19" s="146"/>
      <c r="K19"/>
      <c r="L19" s="39"/>
      <c r="M19" s="52"/>
      <c r="N19" s="39"/>
      <c r="P19" s="12"/>
      <c r="Q19"/>
      <c r="R19" s="30">
        <v>44329</v>
      </c>
      <c r="S19" s="31">
        <v>405</v>
      </c>
      <c r="T19" s="41">
        <v>317</v>
      </c>
      <c r="U19" s="53">
        <f t="shared" ref="U19:U25" si="1">SUM(S19:T19)</f>
        <v>722</v>
      </c>
      <c r="V19" s="54"/>
      <c r="X19" s="28"/>
      <c r="Y19" s="204"/>
      <c r="Z19" s="29" t="s">
        <v>40</v>
      </c>
      <c r="AA19" s="29">
        <v>0</v>
      </c>
      <c r="AB19" s="29">
        <v>49083</v>
      </c>
      <c r="AC19" s="29">
        <f>AA19-AB19</f>
        <v>-49083</v>
      </c>
    </row>
    <row r="20" spans="2:32" ht="17.25" thickBot="1" x14ac:dyDescent="0.35">
      <c r="B20" s="34" t="s">
        <v>41</v>
      </c>
      <c r="C20" s="55">
        <f>SUM(C21/9)</f>
        <v>23221.555555555555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44330</v>
      </c>
      <c r="S20" s="31">
        <v>684</v>
      </c>
      <c r="T20" s="31">
        <v>206</v>
      </c>
      <c r="U20" s="57">
        <f t="shared" si="1"/>
        <v>890</v>
      </c>
      <c r="V20" s="58"/>
      <c r="X20" s="28"/>
      <c r="Y20" s="203"/>
      <c r="Z20" s="25" t="s">
        <v>42</v>
      </c>
      <c r="AA20" s="25">
        <f>SUM(AA18:AA19)</f>
        <v>208994</v>
      </c>
      <c r="AB20" s="25">
        <f>SUM(AB18:AB19)</f>
        <v>229668</v>
      </c>
      <c r="AC20" s="25">
        <f>AA20-AB20</f>
        <v>-20674</v>
      </c>
    </row>
    <row r="21" spans="2:32" ht="17.25" thickBot="1" x14ac:dyDescent="0.35">
      <c r="B21" s="92" t="s">
        <v>43</v>
      </c>
      <c r="C21" s="51">
        <f>SUM(C7:C19)</f>
        <v>208994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44331</v>
      </c>
      <c r="S21" s="31">
        <v>965</v>
      </c>
      <c r="T21" s="31">
        <v>688</v>
      </c>
      <c r="U21" s="57">
        <f t="shared" si="1"/>
        <v>1653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44332</v>
      </c>
      <c r="S22" s="31">
        <v>730</v>
      </c>
      <c r="T22" s="41">
        <v>611</v>
      </c>
      <c r="U22" s="57">
        <f t="shared" si="1"/>
        <v>1341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44333</v>
      </c>
      <c r="S23" s="31">
        <v>679</v>
      </c>
      <c r="T23" s="41">
        <v>471</v>
      </c>
      <c r="U23" s="57">
        <f t="shared" si="1"/>
        <v>1150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44334</v>
      </c>
      <c r="S24" s="31">
        <v>522</v>
      </c>
      <c r="T24" s="41">
        <v>329</v>
      </c>
      <c r="U24" s="57">
        <f t="shared" si="1"/>
        <v>851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44335</v>
      </c>
      <c r="S25" s="89">
        <v>728</v>
      </c>
      <c r="T25" s="90">
        <v>383</v>
      </c>
      <c r="U25" s="57">
        <f t="shared" si="1"/>
        <v>1111</v>
      </c>
      <c r="V25" s="65"/>
      <c r="X25" s="28"/>
      <c r="Y25" s="202" t="s">
        <v>47</v>
      </c>
      <c r="Z25" s="29" t="s">
        <v>9</v>
      </c>
      <c r="AA25" s="29">
        <v>292809</v>
      </c>
      <c r="AB25" s="29">
        <v>335308</v>
      </c>
      <c r="AC25" s="29">
        <f>AA25-AB25</f>
        <v>-42499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4713</v>
      </c>
      <c r="T26" s="25">
        <f>SUM(T19:T25)</f>
        <v>3005</v>
      </c>
      <c r="U26" s="26">
        <f>SUM(U19:U25)</f>
        <v>7718</v>
      </c>
      <c r="V26" s="50"/>
      <c r="X26" s="28"/>
      <c r="Y26" s="204"/>
      <c r="Z26" s="29" t="s">
        <v>10</v>
      </c>
      <c r="AA26" s="29">
        <v>74784</v>
      </c>
      <c r="AB26" s="29">
        <v>20361</v>
      </c>
      <c r="AC26" s="29">
        <f>AA26-AB26</f>
        <v>54423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367593</v>
      </c>
      <c r="AB27" s="25">
        <f>SUM(AB25:AB26)</f>
        <v>355669</v>
      </c>
      <c r="AC27" s="25">
        <f>AA27-AB27</f>
        <v>11924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302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1820</v>
      </c>
      <c r="U33" s="45">
        <v>3024</v>
      </c>
      <c r="V33" s="50">
        <f t="shared" ref="V33:V37" si="2">T33-U33</f>
        <v>-1204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6</v>
      </c>
      <c r="U35" s="45">
        <v>6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91</v>
      </c>
      <c r="U36" s="45">
        <v>2160</v>
      </c>
      <c r="V36" s="50">
        <f t="shared" si="2"/>
        <v>-2069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44" t="s">
        <v>53</v>
      </c>
      <c r="S37" s="78"/>
      <c r="T37" s="45">
        <v>16</v>
      </c>
      <c r="U37" s="45">
        <v>850</v>
      </c>
      <c r="V37" s="50">
        <f t="shared" si="2"/>
        <v>-834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44" t="s">
        <v>54</v>
      </c>
      <c r="S38" s="78"/>
      <c r="T38" s="45">
        <v>8</v>
      </c>
      <c r="U38" s="45">
        <v>8</v>
      </c>
      <c r="V38" s="50">
        <f>T38-U38</f>
        <v>0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44" t="s">
        <v>303</v>
      </c>
      <c r="S40" s="145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44" t="s">
        <v>77</v>
      </c>
      <c r="S41" s="145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91</v>
      </c>
      <c r="U42" s="25">
        <f>U34+U36+U41</f>
        <v>2160</v>
      </c>
      <c r="V42" s="25">
        <f>V34+V36</f>
        <v>-2069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304</v>
      </c>
      <c r="C47" s="93">
        <v>0</v>
      </c>
      <c r="D47" s="93">
        <v>0</v>
      </c>
      <c r="E47" s="93">
        <v>0</v>
      </c>
      <c r="F47" s="93">
        <v>0</v>
      </c>
      <c r="G47" s="93">
        <v>1</v>
      </c>
      <c r="H47" s="93">
        <v>34</v>
      </c>
      <c r="I47" s="93">
        <v>0</v>
      </c>
      <c r="J47" s="93">
        <v>0</v>
      </c>
      <c r="K47" s="93">
        <v>0</v>
      </c>
      <c r="L47" s="93">
        <v>2</v>
      </c>
      <c r="M47" s="93">
        <v>69</v>
      </c>
      <c r="N47" s="93">
        <v>36</v>
      </c>
      <c r="O47" s="83">
        <v>500</v>
      </c>
      <c r="P47" s="83" t="s">
        <v>73</v>
      </c>
      <c r="R47" s="82" t="s">
        <v>304</v>
      </c>
      <c r="S47" s="83">
        <f>K47</f>
        <v>0</v>
      </c>
      <c r="T47" s="83">
        <f>L47</f>
        <v>2</v>
      </c>
      <c r="U47" s="83">
        <f>M47</f>
        <v>69</v>
      </c>
      <c r="V47" s="83">
        <f>S47+T47</f>
        <v>2</v>
      </c>
    </row>
    <row r="48" spans="2:29" x14ac:dyDescent="0.3">
      <c r="B48" s="82" t="s">
        <v>305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305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>S48+T48</f>
        <v>0</v>
      </c>
    </row>
    <row r="49" spans="2:22" x14ac:dyDescent="0.3">
      <c r="B49" s="82" t="s">
        <v>306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3">
        <v>500</v>
      </c>
      <c r="P49" s="83" t="s">
        <v>73</v>
      </c>
      <c r="R49" s="82" t="s">
        <v>306</v>
      </c>
      <c r="S49" s="83">
        <f>K49</f>
        <v>0</v>
      </c>
      <c r="T49" s="83">
        <f t="shared" si="3"/>
        <v>0</v>
      </c>
      <c r="U49" s="83">
        <f t="shared" si="3"/>
        <v>0</v>
      </c>
      <c r="V49" s="83">
        <f t="shared" ref="V49:V51" si="4">S49+T49</f>
        <v>0</v>
      </c>
    </row>
    <row r="50" spans="2:22" x14ac:dyDescent="0.3">
      <c r="B50" s="82" t="s">
        <v>307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83">
        <v>500</v>
      </c>
      <c r="P50" s="83" t="s">
        <v>73</v>
      </c>
      <c r="R50" s="82" t="s">
        <v>307</v>
      </c>
      <c r="S50" s="83">
        <f>K50</f>
        <v>0</v>
      </c>
      <c r="T50" s="83">
        <f t="shared" si="3"/>
        <v>0</v>
      </c>
      <c r="U50" s="83">
        <f t="shared" si="3"/>
        <v>0</v>
      </c>
      <c r="V50" s="83">
        <f t="shared" si="4"/>
        <v>0</v>
      </c>
    </row>
    <row r="51" spans="2:22" x14ac:dyDescent="0.3">
      <c r="B51" s="82" t="s">
        <v>308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3">
        <v>500</v>
      </c>
      <c r="P51" s="83" t="s">
        <v>73</v>
      </c>
      <c r="R51" s="82" t="s">
        <v>308</v>
      </c>
      <c r="S51" s="83">
        <f t="shared" si="3"/>
        <v>0</v>
      </c>
      <c r="T51" s="83">
        <f t="shared" si="3"/>
        <v>0</v>
      </c>
      <c r="U51" s="83">
        <f t="shared" si="3"/>
        <v>0</v>
      </c>
      <c r="V51" s="83">
        <f t="shared" si="4"/>
        <v>0</v>
      </c>
    </row>
    <row r="52" spans="2:22" x14ac:dyDescent="0.3">
      <c r="B52" s="82" t="s">
        <v>309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3">
        <v>500</v>
      </c>
      <c r="P52" s="83" t="s">
        <v>73</v>
      </c>
      <c r="R52" s="82" t="s">
        <v>309</v>
      </c>
      <c r="S52" s="83">
        <f t="shared" si="3"/>
        <v>0</v>
      </c>
      <c r="T52" s="83">
        <f>L52</f>
        <v>0</v>
      </c>
      <c r="U52" s="83">
        <f t="shared" si="3"/>
        <v>0</v>
      </c>
      <c r="V52" s="83">
        <f>S52+T52</f>
        <v>0</v>
      </c>
    </row>
    <row r="53" spans="2:22" x14ac:dyDescent="0.3">
      <c r="B53" s="82" t="s">
        <v>310</v>
      </c>
      <c r="C53" s="93">
        <v>0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83">
        <v>500</v>
      </c>
      <c r="P53" s="83" t="s">
        <v>73</v>
      </c>
      <c r="R53" s="82" t="s">
        <v>310</v>
      </c>
      <c r="S53" s="83">
        <f t="shared" si="3"/>
        <v>0</v>
      </c>
      <c r="T53" s="83">
        <f t="shared" si="3"/>
        <v>0</v>
      </c>
      <c r="U53" s="83">
        <f t="shared" si="3"/>
        <v>0</v>
      </c>
      <c r="V53" s="83">
        <f>S53+T53</f>
        <v>0</v>
      </c>
    </row>
    <row r="54" spans="2:22" x14ac:dyDescent="0.3">
      <c r="B54" s="82" t="s">
        <v>26</v>
      </c>
      <c r="C54" s="82">
        <f>SUM(C47:C53)</f>
        <v>0</v>
      </c>
      <c r="D54" s="82">
        <f t="shared" ref="D54:O54" si="5">SUM(D47:D53)</f>
        <v>0</v>
      </c>
      <c r="E54" s="82">
        <f t="shared" si="5"/>
        <v>0</v>
      </c>
      <c r="F54" s="82">
        <f t="shared" si="5"/>
        <v>0</v>
      </c>
      <c r="G54" s="82">
        <f t="shared" si="5"/>
        <v>1</v>
      </c>
      <c r="H54" s="82">
        <f t="shared" si="5"/>
        <v>34</v>
      </c>
      <c r="I54" s="82">
        <f t="shared" si="5"/>
        <v>0</v>
      </c>
      <c r="J54" s="82">
        <f t="shared" si="5"/>
        <v>0</v>
      </c>
      <c r="K54" s="82">
        <f t="shared" si="5"/>
        <v>0</v>
      </c>
      <c r="L54" s="82">
        <f t="shared" si="5"/>
        <v>2</v>
      </c>
      <c r="M54" s="82">
        <f t="shared" si="5"/>
        <v>69</v>
      </c>
      <c r="N54" s="82">
        <f t="shared" si="5"/>
        <v>36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{414F7443-6216-4C30-A966-EDA9F0D162CC}</x14:id>
        </ext>
      </extLst>
    </cfRule>
    <cfRule type="top10" dxfId="90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{CD6D944F-F06B-4109-9147-E64B564FF402}</x14:id>
        </ext>
      </extLst>
    </cfRule>
    <cfRule type="top10" dxfId="89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{551E9F65-2081-4B3E-BB6D-DFACF616D621}</x14:id>
        </ext>
      </extLst>
    </cfRule>
    <cfRule type="top10" dxfId="88" priority="7" percent="1" rank="10"/>
  </conditionalFormatting>
  <conditionalFormatting sqref="O47:O53">
    <cfRule type="cellIs" dxfId="87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{02C7DE18-4302-48EC-BB1D-5433FBE5F910}</x14:id>
        </ext>
      </extLst>
    </cfRule>
  </conditionalFormatting>
  <conditionalFormatting sqref="C47:N53">
    <cfRule type="cellIs" dxfId="86" priority="3" operator="greaterThan">
      <formula>"O35"</formula>
    </cfRule>
  </conditionalFormatting>
  <conditionalFormatting sqref="N47:N53">
    <cfRule type="cellIs" dxfId="85" priority="1" operator="greaterThan">
      <formula>500</formula>
    </cfRule>
    <cfRule type="cellIs" dxfId="84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19809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9809" r:id="rId4"/>
      </mc:Fallback>
    </mc:AlternateContent>
    <mc:AlternateContent xmlns:mc="http://schemas.openxmlformats.org/markup-compatibility/2006">
      <mc:Choice Requires="x14">
        <oleObject progId="Unknown" shapeId="119810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9810" r:id="rId6"/>
      </mc:Fallback>
    </mc:AlternateContent>
    <mc:AlternateContent xmlns:mc="http://schemas.openxmlformats.org/markup-compatibility/2006">
      <mc:Choice Requires="x14">
        <oleObject progId="Unknown" shapeId="119811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9811" r:id="rId7"/>
      </mc:Fallback>
    </mc:AlternateContent>
    <mc:AlternateContent xmlns:mc="http://schemas.openxmlformats.org/markup-compatibility/2006">
      <mc:Choice Requires="x14">
        <oleObject progId="Unknown" shapeId="119812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9812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4F7443-6216-4C30-A966-EDA9F0D162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CD6D944F-F06B-4109-9147-E64B564FF4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551E9F65-2081-4B3E-BB6D-DFACF616D6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02C7DE18-4302-48EC-BB1D-5433FBE5F9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FBCF2910-86F8-405C-AE5A-E5B4FFF7F5A1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'13TH - 19TH MAY 2021'!S47:V47</xm:f>
              <xm:sqref>W47</xm:sqref>
            </x14:sparkline>
            <x14:sparkline>
              <xm:f>'13TH - 19TH MAY 2021'!S48:V48</xm:f>
              <xm:sqref>W48</xm:sqref>
            </x14:sparkline>
            <x14:sparkline>
              <xm:f>'13TH - 19TH MAY 2021'!S49:V49</xm:f>
              <xm:sqref>W49</xm:sqref>
            </x14:sparkline>
            <x14:sparkline>
              <xm:f>'13TH - 19TH MAY 2021'!S50:V50</xm:f>
              <xm:sqref>W50</xm:sqref>
            </x14:sparkline>
            <x14:sparkline>
              <xm:f>'13TH - 19TH MAY 2021'!S51:V51</xm:f>
              <xm:sqref>W51</xm:sqref>
            </x14:sparkline>
            <x14:sparkline>
              <xm:f>'13TH - 19TH MAY 2021'!S52:V52</xm:f>
              <xm:sqref>W52</xm:sqref>
            </x14:sparkline>
            <x14:sparkline>
              <xm:f>'13TH - 19TH MAY 2021'!S53:V53</xm:f>
              <xm:sqref>W53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48D9-1AA5-400E-9827-0B4F5B0C428F}">
  <dimension ref="B1:AF81"/>
  <sheetViews>
    <sheetView topLeftCell="A47" workbookViewId="0">
      <selection activeCell="A26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311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319</v>
      </c>
      <c r="S5" s="3"/>
      <c r="T5" s="3"/>
      <c r="U5" s="4"/>
      <c r="V5" s="5"/>
      <c r="Y5" s="6"/>
      <c r="Z5" s="7" t="s">
        <v>321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82</v>
      </c>
      <c r="C7" s="17">
        <v>16150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26</v>
      </c>
      <c r="AB7" s="29">
        <v>20</v>
      </c>
      <c r="AC7" s="29">
        <f>AA7-AB7</f>
        <v>6</v>
      </c>
    </row>
    <row r="8" spans="2:29" ht="17.25" thickBot="1" x14ac:dyDescent="0.35">
      <c r="B8" s="16" t="s">
        <v>15</v>
      </c>
      <c r="C8" s="17">
        <v>42279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44336</v>
      </c>
      <c r="S8" s="31">
        <v>14409</v>
      </c>
      <c r="T8" s="41">
        <v>1631</v>
      </c>
      <c r="U8" s="32">
        <f>S8+T8</f>
        <v>16040</v>
      </c>
      <c r="V8" s="147">
        <v>45</v>
      </c>
      <c r="X8" s="28"/>
      <c r="Y8" s="204"/>
      <c r="Z8" s="29" t="s">
        <v>16</v>
      </c>
      <c r="AA8" s="148">
        <v>3</v>
      </c>
      <c r="AB8" s="148">
        <v>1</v>
      </c>
      <c r="AC8" s="29">
        <f>AF23-AB8</f>
        <v>-1</v>
      </c>
    </row>
    <row r="9" spans="2:29" ht="17.25" thickBot="1" x14ac:dyDescent="0.35">
      <c r="B9" s="16" t="s">
        <v>322</v>
      </c>
      <c r="C9" s="17">
        <v>44150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44337</v>
      </c>
      <c r="S9" s="31">
        <v>31778</v>
      </c>
      <c r="T9" s="31">
        <v>1429</v>
      </c>
      <c r="U9" s="32">
        <f t="shared" ref="U9:U13" si="0">S9+T9</f>
        <v>33207</v>
      </c>
      <c r="V9" s="147">
        <v>64</v>
      </c>
      <c r="X9" s="28"/>
      <c r="Y9" s="204"/>
      <c r="Z9" s="29" t="s">
        <v>18</v>
      </c>
      <c r="AA9" s="29">
        <v>1</v>
      </c>
      <c r="AB9" s="29">
        <v>1</v>
      </c>
      <c r="AC9" s="29">
        <f>AA9-AB9</f>
        <v>0</v>
      </c>
    </row>
    <row r="10" spans="2:29" ht="17.25" thickBot="1" x14ac:dyDescent="0.35">
      <c r="B10" s="16" t="s">
        <v>17</v>
      </c>
      <c r="C10" s="17">
        <v>39000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44338</v>
      </c>
      <c r="S10" s="31">
        <v>39824</v>
      </c>
      <c r="T10" s="31">
        <v>1392</v>
      </c>
      <c r="U10" s="32">
        <f t="shared" si="0"/>
        <v>41216</v>
      </c>
      <c r="V10" s="147">
        <v>62</v>
      </c>
      <c r="X10" s="28"/>
      <c r="Y10" s="204"/>
      <c r="Z10" s="29" t="s">
        <v>19</v>
      </c>
      <c r="AA10" s="29">
        <v>21</v>
      </c>
      <c r="AB10" s="29">
        <v>23</v>
      </c>
      <c r="AC10" s="29">
        <f>AA10-AB10</f>
        <v>-2</v>
      </c>
    </row>
    <row r="11" spans="2:29" ht="17.25" thickBot="1" x14ac:dyDescent="0.35">
      <c r="B11" s="34" t="s">
        <v>79</v>
      </c>
      <c r="C11" s="35">
        <v>44282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44339</v>
      </c>
      <c r="S11" s="31">
        <v>36743</v>
      </c>
      <c r="T11" s="31">
        <v>17528</v>
      </c>
      <c r="U11" s="32">
        <f t="shared" si="0"/>
        <v>54271</v>
      </c>
      <c r="V11" s="147">
        <v>51</v>
      </c>
      <c r="X11" s="28"/>
      <c r="Y11" s="203"/>
      <c r="Z11" s="29" t="s">
        <v>20</v>
      </c>
      <c r="AA11" s="29">
        <v>3</v>
      </c>
      <c r="AB11" s="29">
        <v>1</v>
      </c>
      <c r="AC11" s="29">
        <f>AA11-AB11</f>
        <v>2</v>
      </c>
    </row>
    <row r="12" spans="2:29" ht="17.25" thickBot="1" x14ac:dyDescent="0.35">
      <c r="B12" s="34" t="s">
        <v>7</v>
      </c>
      <c r="C12" s="35">
        <v>6528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44340</v>
      </c>
      <c r="S12" s="31">
        <v>35142</v>
      </c>
      <c r="T12" s="31">
        <v>10847</v>
      </c>
      <c r="U12" s="32">
        <f t="shared" si="0"/>
        <v>45989</v>
      </c>
      <c r="V12" s="147">
        <v>58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14270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44341</v>
      </c>
      <c r="S13" s="31">
        <v>28465</v>
      </c>
      <c r="T13" s="31">
        <v>13128</v>
      </c>
      <c r="U13" s="32">
        <f t="shared" si="0"/>
        <v>41593</v>
      </c>
      <c r="V13" s="147">
        <v>54</v>
      </c>
      <c r="X13" s="28"/>
      <c r="Y13" s="206" t="s">
        <v>21</v>
      </c>
      <c r="Z13" s="29" t="s">
        <v>22</v>
      </c>
      <c r="AA13" s="91">
        <v>216056</v>
      </c>
      <c r="AB13" s="91">
        <v>205738</v>
      </c>
      <c r="AC13" s="29">
        <f>AA13-AB13</f>
        <v>10318</v>
      </c>
    </row>
    <row r="14" spans="2:29" ht="17.25" thickBot="1" x14ac:dyDescent="0.35">
      <c r="B14" s="34" t="s">
        <v>23</v>
      </c>
      <c r="C14" s="35">
        <v>5223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44342</v>
      </c>
      <c r="S14" s="31">
        <v>29695</v>
      </c>
      <c r="T14" s="31">
        <v>100</v>
      </c>
      <c r="U14" s="32">
        <f>S14+T14</f>
        <v>29795</v>
      </c>
      <c r="V14" s="147">
        <v>56</v>
      </c>
      <c r="X14" s="28"/>
      <c r="Y14" s="207"/>
      <c r="Z14" s="29" t="s">
        <v>24</v>
      </c>
      <c r="AA14" s="91">
        <v>46055</v>
      </c>
      <c r="AB14" s="91">
        <v>3256</v>
      </c>
      <c r="AC14" s="29">
        <f>AA14-AB14</f>
        <v>42799</v>
      </c>
    </row>
    <row r="15" spans="2:29" ht="17.25" thickBot="1" x14ac:dyDescent="0.35">
      <c r="B15" s="34" t="s">
        <v>25</v>
      </c>
      <c r="C15" s="35">
        <v>3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216056</v>
      </c>
      <c r="T15" s="26">
        <f>SUM(T8:T14)</f>
        <v>46055</v>
      </c>
      <c r="U15" s="26">
        <f>SUM(U8:U14)</f>
        <v>262111</v>
      </c>
      <c r="V15" s="26">
        <f>SUM(V8:V14)</f>
        <v>390</v>
      </c>
      <c r="X15" s="28"/>
      <c r="Y15" s="207"/>
      <c r="Z15" s="25" t="s">
        <v>27</v>
      </c>
      <c r="AA15" s="25">
        <f>SUM(AA13:AA14)</f>
        <v>262111</v>
      </c>
      <c r="AB15" s="25">
        <f>SUM(AB13:AB14)</f>
        <v>208994</v>
      </c>
      <c r="AC15" s="25">
        <f>AA15-AB15</f>
        <v>53117</v>
      </c>
    </row>
    <row r="16" spans="2:29" ht="17.25" thickBot="1" x14ac:dyDescent="0.35">
      <c r="B16" s="34" t="s">
        <v>258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37444.428571428572</v>
      </c>
      <c r="AB16" s="46">
        <f>AB15/7</f>
        <v>29856.285714285714</v>
      </c>
      <c r="AC16" s="46">
        <f>AC15/7</f>
        <v>7588.1428571428569</v>
      </c>
    </row>
    <row r="17" spans="2:32" ht="17.25" thickBot="1" x14ac:dyDescent="0.35">
      <c r="B17" s="34" t="s">
        <v>30</v>
      </c>
      <c r="C17" s="35">
        <v>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4962</v>
      </c>
      <c r="D18" s="219" t="s">
        <v>323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216053</v>
      </c>
      <c r="AB18" s="88">
        <v>208994</v>
      </c>
      <c r="AC18" s="29">
        <f>AA18-AB18</f>
        <v>7059</v>
      </c>
    </row>
    <row r="19" spans="2:32" ht="17.25" thickBot="1" x14ac:dyDescent="0.35">
      <c r="B19" s="34" t="s">
        <v>39</v>
      </c>
      <c r="C19" s="51">
        <v>45264</v>
      </c>
      <c r="D19" s="146"/>
      <c r="E19" s="146"/>
      <c r="F19" s="146"/>
      <c r="G19" s="146"/>
      <c r="H19" s="146"/>
      <c r="I19" s="146"/>
      <c r="J19" s="146"/>
      <c r="K19"/>
      <c r="L19" s="39"/>
      <c r="M19" s="52"/>
      <c r="N19" s="39"/>
      <c r="P19" s="12"/>
      <c r="Q19"/>
      <c r="R19" s="30">
        <v>44336</v>
      </c>
      <c r="S19" s="31">
        <v>641</v>
      </c>
      <c r="T19" s="41">
        <v>448</v>
      </c>
      <c r="U19" s="53">
        <f t="shared" ref="U19:U25" si="1">SUM(S19:T19)</f>
        <v>1089</v>
      </c>
      <c r="V19" s="54"/>
      <c r="X19" s="28"/>
      <c r="Y19" s="204"/>
      <c r="Z19" s="29" t="s">
        <v>40</v>
      </c>
      <c r="AA19" s="29">
        <v>3</v>
      </c>
      <c r="AB19" s="29">
        <v>0</v>
      </c>
      <c r="AC19" s="29">
        <f>AA19-AB19</f>
        <v>3</v>
      </c>
    </row>
    <row r="20" spans="2:32" ht="17.25" thickBot="1" x14ac:dyDescent="0.35">
      <c r="B20" s="34" t="s">
        <v>41</v>
      </c>
      <c r="C20" s="55">
        <f>SUM(C21/10)</f>
        <v>26211.1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44337</v>
      </c>
      <c r="S20" s="31">
        <v>746</v>
      </c>
      <c r="T20" s="31">
        <v>496</v>
      </c>
      <c r="U20" s="57">
        <f t="shared" si="1"/>
        <v>1242</v>
      </c>
      <c r="V20" s="58"/>
      <c r="X20" s="28"/>
      <c r="Y20" s="203"/>
      <c r="Z20" s="25" t="s">
        <v>42</v>
      </c>
      <c r="AA20" s="25">
        <f>SUM(AA18:AA19)</f>
        <v>216056</v>
      </c>
      <c r="AB20" s="25">
        <f>SUM(AB18:AB19)</f>
        <v>208994</v>
      </c>
      <c r="AC20" s="25">
        <f>AA20-AB20</f>
        <v>7062</v>
      </c>
    </row>
    <row r="21" spans="2:32" ht="17.25" thickBot="1" x14ac:dyDescent="0.35">
      <c r="B21" s="92" t="s">
        <v>43</v>
      </c>
      <c r="C21" s="51">
        <f>SUM(C7:C19)</f>
        <v>262111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44338</v>
      </c>
      <c r="S21" s="31">
        <v>845</v>
      </c>
      <c r="T21" s="31">
        <v>660</v>
      </c>
      <c r="U21" s="57">
        <f t="shared" si="1"/>
        <v>1505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44339</v>
      </c>
      <c r="S22" s="31">
        <v>734</v>
      </c>
      <c r="T22" s="41">
        <v>579</v>
      </c>
      <c r="U22" s="57">
        <f t="shared" si="1"/>
        <v>1313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44340</v>
      </c>
      <c r="S23" s="31">
        <v>941</v>
      </c>
      <c r="T23" s="41">
        <v>637</v>
      </c>
      <c r="U23" s="57">
        <f t="shared" si="1"/>
        <v>1578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44341</v>
      </c>
      <c r="S24" s="31">
        <v>813</v>
      </c>
      <c r="T24" s="41">
        <v>672</v>
      </c>
      <c r="U24" s="57">
        <f t="shared" si="1"/>
        <v>1485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44342</v>
      </c>
      <c r="S25" s="89">
        <v>775</v>
      </c>
      <c r="T25" s="90">
        <v>518</v>
      </c>
      <c r="U25" s="57">
        <f t="shared" si="1"/>
        <v>1293</v>
      </c>
      <c r="V25" s="65"/>
      <c r="X25" s="28"/>
      <c r="Y25" s="202" t="s">
        <v>47</v>
      </c>
      <c r="Z25" s="29" t="s">
        <v>9</v>
      </c>
      <c r="AA25" s="29">
        <v>352427</v>
      </c>
      <c r="AB25" s="29">
        <v>292809</v>
      </c>
      <c r="AC25" s="29">
        <f>AA25-AB25</f>
        <v>59618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5495</v>
      </c>
      <c r="T26" s="25">
        <f>SUM(T19:T25)</f>
        <v>4010</v>
      </c>
      <c r="U26" s="26">
        <f>SUM(U19:U25)</f>
        <v>9505</v>
      </c>
      <c r="V26" s="50"/>
      <c r="X26" s="28"/>
      <c r="Y26" s="204"/>
      <c r="Z26" s="29" t="s">
        <v>10</v>
      </c>
      <c r="AA26" s="29">
        <v>14125</v>
      </c>
      <c r="AB26" s="29">
        <v>74784</v>
      </c>
      <c r="AC26" s="29">
        <f>AA26-AB26</f>
        <v>-60659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366552</v>
      </c>
      <c r="AB27" s="25">
        <f>SUM(AB25:AB26)</f>
        <v>367593</v>
      </c>
      <c r="AC27" s="25">
        <f>AA27-AB27</f>
        <v>-1041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320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1985</v>
      </c>
      <c r="U33" s="45">
        <v>1820</v>
      </c>
      <c r="V33" s="50">
        <f t="shared" ref="V33:V37" si="2">T33-U33</f>
        <v>165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6</v>
      </c>
      <c r="U35" s="45">
        <v>6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1104</v>
      </c>
      <c r="U36" s="45">
        <v>91</v>
      </c>
      <c r="V36" s="50">
        <f t="shared" si="2"/>
        <v>1013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44" t="s">
        <v>53</v>
      </c>
      <c r="S37" s="78"/>
      <c r="T37" s="45">
        <v>875</v>
      </c>
      <c r="U37" s="45">
        <v>16</v>
      </c>
      <c r="V37" s="50">
        <f t="shared" si="2"/>
        <v>859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44" t="s">
        <v>54</v>
      </c>
      <c r="S38" s="78"/>
      <c r="T38" s="45">
        <v>0</v>
      </c>
      <c r="U38" s="45">
        <v>8</v>
      </c>
      <c r="V38" s="50">
        <f>T38-U38</f>
        <v>-8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44" t="s">
        <v>303</v>
      </c>
      <c r="S40" s="145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44" t="s">
        <v>77</v>
      </c>
      <c r="S41" s="145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1104</v>
      </c>
      <c r="U42" s="25">
        <f>U34+U36+U41</f>
        <v>91</v>
      </c>
      <c r="V42" s="25">
        <f>V34+V36</f>
        <v>1013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312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312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313</v>
      </c>
      <c r="C48" s="93">
        <v>18</v>
      </c>
      <c r="D48" s="93">
        <v>3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24</v>
      </c>
      <c r="L48" s="93">
        <v>0</v>
      </c>
      <c r="M48" s="93">
        <v>21</v>
      </c>
      <c r="N48" s="93">
        <v>24</v>
      </c>
      <c r="O48" s="83">
        <v>500</v>
      </c>
      <c r="P48" s="83" t="s">
        <v>73</v>
      </c>
      <c r="R48" s="82" t="s">
        <v>313</v>
      </c>
      <c r="S48" s="83">
        <f>K48</f>
        <v>24</v>
      </c>
      <c r="T48" s="83">
        <f t="shared" ref="S48:U53" si="3">L48</f>
        <v>0</v>
      </c>
      <c r="U48" s="83">
        <f t="shared" si="3"/>
        <v>21</v>
      </c>
      <c r="V48" s="83">
        <f>S48+T48</f>
        <v>24</v>
      </c>
    </row>
    <row r="49" spans="2:22" x14ac:dyDescent="0.3">
      <c r="B49" s="82" t="s">
        <v>314</v>
      </c>
      <c r="C49" s="93">
        <v>216</v>
      </c>
      <c r="D49" s="93">
        <v>113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442</v>
      </c>
      <c r="L49" s="93">
        <v>0</v>
      </c>
      <c r="M49" s="93">
        <v>329</v>
      </c>
      <c r="N49" s="93">
        <v>442</v>
      </c>
      <c r="O49" s="83">
        <v>500</v>
      </c>
      <c r="P49" s="83" t="s">
        <v>73</v>
      </c>
      <c r="R49" s="82" t="s">
        <v>314</v>
      </c>
      <c r="S49" s="83">
        <f>K49</f>
        <v>442</v>
      </c>
      <c r="T49" s="83">
        <f t="shared" si="3"/>
        <v>0</v>
      </c>
      <c r="U49" s="83">
        <f t="shared" si="3"/>
        <v>329</v>
      </c>
      <c r="V49" s="83">
        <f t="shared" ref="V49:V51" si="4">S49+T49</f>
        <v>442</v>
      </c>
    </row>
    <row r="50" spans="2:22" x14ac:dyDescent="0.3">
      <c r="B50" s="82" t="s">
        <v>315</v>
      </c>
      <c r="C50" s="93">
        <v>166</v>
      </c>
      <c r="D50" s="93">
        <v>105</v>
      </c>
      <c r="E50" s="93">
        <v>0</v>
      </c>
      <c r="F50" s="93">
        <v>0</v>
      </c>
      <c r="G50" s="93">
        <v>26</v>
      </c>
      <c r="H50" s="93">
        <v>0</v>
      </c>
      <c r="I50" s="93">
        <v>0</v>
      </c>
      <c r="J50" s="93">
        <v>0</v>
      </c>
      <c r="K50" s="93">
        <v>376</v>
      </c>
      <c r="L50" s="93">
        <v>26</v>
      </c>
      <c r="M50" s="93">
        <v>297</v>
      </c>
      <c r="N50" s="93">
        <v>402</v>
      </c>
      <c r="O50" s="83">
        <v>500</v>
      </c>
      <c r="P50" s="83" t="s">
        <v>73</v>
      </c>
      <c r="R50" s="82" t="s">
        <v>315</v>
      </c>
      <c r="S50" s="83">
        <f>K50</f>
        <v>376</v>
      </c>
      <c r="T50" s="83">
        <f t="shared" si="3"/>
        <v>26</v>
      </c>
      <c r="U50" s="83">
        <f t="shared" si="3"/>
        <v>297</v>
      </c>
      <c r="V50" s="83">
        <f t="shared" si="4"/>
        <v>402</v>
      </c>
    </row>
    <row r="51" spans="2:22" x14ac:dyDescent="0.3">
      <c r="B51" s="82" t="s">
        <v>316</v>
      </c>
      <c r="C51" s="93">
        <v>0</v>
      </c>
      <c r="D51" s="93">
        <v>0</v>
      </c>
      <c r="E51" s="93">
        <v>0</v>
      </c>
      <c r="F51" s="93">
        <v>0</v>
      </c>
      <c r="G51" s="93">
        <v>36</v>
      </c>
      <c r="H51" s="93">
        <v>11</v>
      </c>
      <c r="I51" s="93">
        <v>105</v>
      </c>
      <c r="J51" s="93">
        <v>25</v>
      </c>
      <c r="K51" s="93">
        <v>0</v>
      </c>
      <c r="L51" s="93">
        <v>213</v>
      </c>
      <c r="M51" s="93">
        <v>177</v>
      </c>
      <c r="N51" s="93">
        <v>213</v>
      </c>
      <c r="O51" s="83">
        <v>500</v>
      </c>
      <c r="P51" s="83" t="s">
        <v>73</v>
      </c>
      <c r="R51" s="82" t="s">
        <v>316</v>
      </c>
      <c r="S51" s="83">
        <f t="shared" si="3"/>
        <v>0</v>
      </c>
      <c r="T51" s="83">
        <f t="shared" si="3"/>
        <v>213</v>
      </c>
      <c r="U51" s="83">
        <f t="shared" si="3"/>
        <v>177</v>
      </c>
      <c r="V51" s="83">
        <f t="shared" si="4"/>
        <v>213</v>
      </c>
    </row>
    <row r="52" spans="2:22" x14ac:dyDescent="0.3">
      <c r="B52" s="82" t="s">
        <v>317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3">
        <v>500</v>
      </c>
      <c r="P52" s="83" t="s">
        <v>73</v>
      </c>
      <c r="R52" s="82" t="s">
        <v>317</v>
      </c>
      <c r="S52" s="83">
        <f t="shared" si="3"/>
        <v>0</v>
      </c>
      <c r="T52" s="83">
        <f>L52</f>
        <v>0</v>
      </c>
      <c r="U52" s="83">
        <f t="shared" si="3"/>
        <v>0</v>
      </c>
      <c r="V52" s="83">
        <f>S52+T52</f>
        <v>0</v>
      </c>
    </row>
    <row r="53" spans="2:22" x14ac:dyDescent="0.3">
      <c r="B53" s="82" t="s">
        <v>318</v>
      </c>
      <c r="C53" s="93">
        <v>0</v>
      </c>
      <c r="D53" s="93">
        <v>1</v>
      </c>
      <c r="E53" s="93">
        <v>0</v>
      </c>
      <c r="F53" s="93">
        <v>0</v>
      </c>
      <c r="G53" s="93">
        <v>2</v>
      </c>
      <c r="H53" s="93">
        <v>31</v>
      </c>
      <c r="I53" s="93">
        <v>0</v>
      </c>
      <c r="J53" s="93">
        <v>0</v>
      </c>
      <c r="K53" s="93">
        <v>2</v>
      </c>
      <c r="L53" s="93">
        <v>64</v>
      </c>
      <c r="M53" s="93">
        <v>34</v>
      </c>
      <c r="N53" s="93">
        <v>66</v>
      </c>
      <c r="O53" s="83">
        <v>500</v>
      </c>
      <c r="P53" s="83" t="s">
        <v>73</v>
      </c>
      <c r="R53" s="82" t="s">
        <v>318</v>
      </c>
      <c r="S53" s="83">
        <f t="shared" si="3"/>
        <v>2</v>
      </c>
      <c r="T53" s="83">
        <f t="shared" si="3"/>
        <v>64</v>
      </c>
      <c r="U53" s="83">
        <f t="shared" si="3"/>
        <v>34</v>
      </c>
      <c r="V53" s="83">
        <f>S53+T53</f>
        <v>66</v>
      </c>
    </row>
    <row r="54" spans="2:22" x14ac:dyDescent="0.3">
      <c r="B54" s="82" t="s">
        <v>26</v>
      </c>
      <c r="C54" s="82">
        <f>SUM(C47:C53)</f>
        <v>400</v>
      </c>
      <c r="D54" s="82">
        <f t="shared" ref="D54:O54" si="5">SUM(D47:D53)</f>
        <v>222</v>
      </c>
      <c r="E54" s="82">
        <f t="shared" si="5"/>
        <v>0</v>
      </c>
      <c r="F54" s="82">
        <f t="shared" si="5"/>
        <v>0</v>
      </c>
      <c r="G54" s="82">
        <f t="shared" si="5"/>
        <v>64</v>
      </c>
      <c r="H54" s="82">
        <f t="shared" si="5"/>
        <v>42</v>
      </c>
      <c r="I54" s="82">
        <f t="shared" si="5"/>
        <v>105</v>
      </c>
      <c r="J54" s="82">
        <f t="shared" si="5"/>
        <v>25</v>
      </c>
      <c r="K54" s="82">
        <f t="shared" si="5"/>
        <v>844</v>
      </c>
      <c r="L54" s="82">
        <f t="shared" si="5"/>
        <v>303</v>
      </c>
      <c r="M54" s="82">
        <f t="shared" si="5"/>
        <v>858</v>
      </c>
      <c r="N54" s="82">
        <f t="shared" si="5"/>
        <v>1147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{98DFF7F9-4CF1-41F4-ABE5-6029309B4C10}</x14:id>
        </ext>
      </extLst>
    </cfRule>
    <cfRule type="top10" dxfId="83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{332001D9-C96E-445A-AECD-4B6534FBE5DF}</x14:id>
        </ext>
      </extLst>
    </cfRule>
    <cfRule type="top10" dxfId="82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{1D90C97F-43A3-48DD-825F-76DF8413AFEE}</x14:id>
        </ext>
      </extLst>
    </cfRule>
    <cfRule type="top10" dxfId="81" priority="7" percent="1" rank="10"/>
  </conditionalFormatting>
  <conditionalFormatting sqref="O47:O53">
    <cfRule type="cellIs" dxfId="80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{07FD6705-85A3-48B7-8868-7BEDE430B352}</x14:id>
        </ext>
      </extLst>
    </cfRule>
  </conditionalFormatting>
  <conditionalFormatting sqref="C47:N53">
    <cfRule type="cellIs" dxfId="79" priority="3" operator="greaterThan">
      <formula>"O35"</formula>
    </cfRule>
  </conditionalFormatting>
  <conditionalFormatting sqref="N47:N53">
    <cfRule type="cellIs" dxfId="78" priority="1" operator="greaterThan">
      <formula>500</formula>
    </cfRule>
    <cfRule type="cellIs" dxfId="77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20833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0833" r:id="rId4"/>
      </mc:Fallback>
    </mc:AlternateContent>
    <mc:AlternateContent xmlns:mc="http://schemas.openxmlformats.org/markup-compatibility/2006">
      <mc:Choice Requires="x14">
        <oleObject progId="Unknown" shapeId="120834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0834" r:id="rId6"/>
      </mc:Fallback>
    </mc:AlternateContent>
    <mc:AlternateContent xmlns:mc="http://schemas.openxmlformats.org/markup-compatibility/2006">
      <mc:Choice Requires="x14">
        <oleObject progId="Unknown" shapeId="120835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0835" r:id="rId7"/>
      </mc:Fallback>
    </mc:AlternateContent>
    <mc:AlternateContent xmlns:mc="http://schemas.openxmlformats.org/markup-compatibility/2006">
      <mc:Choice Requires="x14">
        <oleObject progId="Unknown" shapeId="120836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0836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DFF7F9-4CF1-41F4-ABE5-6029309B4C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332001D9-C96E-445A-AECD-4B6534FBE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1D90C97F-43A3-48DD-825F-76DF8413AF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07FD6705-85A3-48B7-8868-7BEDE430B3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AEC7DDAA-9E21-4685-924D-901E9A93D705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'20TH - 26TH MAY 2021'!S47:V47</xm:f>
              <xm:sqref>W47</xm:sqref>
            </x14:sparkline>
            <x14:sparkline>
              <xm:f>'20TH - 26TH MAY 2021'!S48:V48</xm:f>
              <xm:sqref>W48</xm:sqref>
            </x14:sparkline>
            <x14:sparkline>
              <xm:f>'20TH - 26TH MAY 2021'!S49:V49</xm:f>
              <xm:sqref>W49</xm:sqref>
            </x14:sparkline>
            <x14:sparkline>
              <xm:f>'20TH - 26TH MAY 2021'!S50:V50</xm:f>
              <xm:sqref>W50</xm:sqref>
            </x14:sparkline>
            <x14:sparkline>
              <xm:f>'20TH - 26TH MAY 2021'!S51:V51</xm:f>
              <xm:sqref>W51</xm:sqref>
            </x14:sparkline>
            <x14:sparkline>
              <xm:f>'20TH - 26TH MAY 2021'!S52:V52</xm:f>
              <xm:sqref>W52</xm:sqref>
            </x14:sparkline>
            <x14:sparkline>
              <xm:f>'20TH - 26TH MAY 2021'!S53:V53</xm:f>
              <xm:sqref>W53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2F49-FB56-402D-96DD-7B1E7BBE629A}">
  <dimension ref="B1:AC76"/>
  <sheetViews>
    <sheetView topLeftCell="F46" workbookViewId="0">
      <selection activeCell="F37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96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104</v>
      </c>
      <c r="S5" s="3"/>
      <c r="T5" s="3"/>
      <c r="U5" s="4"/>
      <c r="V5" s="5"/>
      <c r="Y5" s="6"/>
      <c r="Z5" s="7" t="s">
        <v>106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7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17</v>
      </c>
      <c r="AB7" s="29">
        <v>20</v>
      </c>
      <c r="AC7" s="29">
        <f>AA7-AB7</f>
        <v>-3</v>
      </c>
    </row>
    <row r="8" spans="2:29" ht="17.25" thickBot="1" x14ac:dyDescent="0.35">
      <c r="B8" s="16" t="s">
        <v>15</v>
      </c>
      <c r="C8" s="17">
        <v>94564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44203</v>
      </c>
      <c r="S8" s="31">
        <v>50859</v>
      </c>
      <c r="T8" s="41">
        <v>833</v>
      </c>
      <c r="U8" s="32">
        <f>S8+T8</f>
        <v>51692</v>
      </c>
      <c r="V8" s="33"/>
      <c r="X8" s="28"/>
      <c r="Y8" s="204"/>
      <c r="Z8" s="29" t="s">
        <v>16</v>
      </c>
      <c r="AA8" s="29">
        <v>2</v>
      </c>
      <c r="AB8" s="29">
        <v>3</v>
      </c>
      <c r="AC8" s="29">
        <f>AA8-AB8</f>
        <v>-1</v>
      </c>
    </row>
    <row r="9" spans="2:29" ht="17.25" thickBot="1" x14ac:dyDescent="0.35">
      <c r="B9" s="16" t="s">
        <v>82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44204</v>
      </c>
      <c r="S9" s="31">
        <v>49690</v>
      </c>
      <c r="T9" s="31">
        <v>0</v>
      </c>
      <c r="U9" s="32">
        <f t="shared" ref="U9:U13" si="0">S9+T9</f>
        <v>49690</v>
      </c>
      <c r="V9" s="33"/>
      <c r="X9" s="28"/>
      <c r="Y9" s="204"/>
      <c r="Z9" s="29" t="s">
        <v>18</v>
      </c>
      <c r="AA9" s="29">
        <v>2</v>
      </c>
      <c r="AB9" s="29">
        <v>0</v>
      </c>
      <c r="AC9" s="29">
        <f>AA9-AB9</f>
        <v>2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44205</v>
      </c>
      <c r="S10" s="31">
        <v>51898</v>
      </c>
      <c r="T10" s="31">
        <v>0</v>
      </c>
      <c r="U10" s="32">
        <f t="shared" si="0"/>
        <v>51898</v>
      </c>
      <c r="V10" s="33"/>
      <c r="X10" s="28"/>
      <c r="Y10" s="204"/>
      <c r="Z10" s="29" t="s">
        <v>19</v>
      </c>
      <c r="AA10" s="29">
        <v>22</v>
      </c>
      <c r="AB10" s="29">
        <v>12</v>
      </c>
      <c r="AC10" s="29">
        <f>AA10-AB10</f>
        <v>10</v>
      </c>
    </row>
    <row r="11" spans="2:29" ht="17.25" thickBot="1" x14ac:dyDescent="0.35">
      <c r="B11" s="34" t="s">
        <v>81</v>
      </c>
      <c r="C11" s="35">
        <v>0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44206</v>
      </c>
      <c r="S11" s="31">
        <v>23131</v>
      </c>
      <c r="T11" s="31">
        <v>1241</v>
      </c>
      <c r="U11" s="32">
        <f t="shared" si="0"/>
        <v>24372</v>
      </c>
      <c r="V11" s="33"/>
      <c r="X11" s="28"/>
      <c r="Y11" s="203"/>
      <c r="Z11" s="29" t="s">
        <v>20</v>
      </c>
      <c r="AA11" s="29">
        <v>6</v>
      </c>
      <c r="AB11" s="29">
        <v>3</v>
      </c>
      <c r="AC11" s="29">
        <f>AA11-AB11</f>
        <v>3</v>
      </c>
    </row>
    <row r="12" spans="2:29" ht="17.25" thickBot="1" x14ac:dyDescent="0.35">
      <c r="B12" s="34" t="s">
        <v>79</v>
      </c>
      <c r="C12" s="35">
        <v>28533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44207</v>
      </c>
      <c r="S12" s="31">
        <v>27927</v>
      </c>
      <c r="T12" s="31">
        <v>1052</v>
      </c>
      <c r="U12" s="32">
        <f t="shared" si="0"/>
        <v>28979</v>
      </c>
      <c r="V12" s="33"/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6733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44208</v>
      </c>
      <c r="S13" s="31">
        <v>28094</v>
      </c>
      <c r="T13" s="31">
        <v>0</v>
      </c>
      <c r="U13" s="32">
        <f t="shared" si="0"/>
        <v>28094</v>
      </c>
      <c r="V13" s="33"/>
      <c r="X13" s="28">
        <v>2</v>
      </c>
      <c r="Y13" s="206" t="s">
        <v>21</v>
      </c>
      <c r="Z13" s="29" t="s">
        <v>22</v>
      </c>
      <c r="AA13" s="91">
        <v>267507</v>
      </c>
      <c r="AB13" s="91">
        <v>211588</v>
      </c>
      <c r="AC13" s="29">
        <f>AA13-AB13</f>
        <v>55919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44209</v>
      </c>
      <c r="S14" s="31">
        <v>35908</v>
      </c>
      <c r="T14" s="31">
        <v>0</v>
      </c>
      <c r="U14" s="32">
        <f>S14+T14</f>
        <v>35908</v>
      </c>
      <c r="V14" s="33"/>
      <c r="X14" s="28"/>
      <c r="Y14" s="207"/>
      <c r="Z14" s="29" t="s">
        <v>24</v>
      </c>
      <c r="AA14" s="29">
        <v>3126</v>
      </c>
      <c r="AB14" s="29">
        <v>1233</v>
      </c>
      <c r="AC14" s="29">
        <f>AA14-AB14</f>
        <v>1893</v>
      </c>
    </row>
    <row r="15" spans="2:29" ht="17.25" thickBot="1" x14ac:dyDescent="0.35">
      <c r="B15" s="34" t="s">
        <v>25</v>
      </c>
      <c r="C15" s="35">
        <v>93075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267507</v>
      </c>
      <c r="T15" s="26">
        <f>SUM(T8:T14)</f>
        <v>3126</v>
      </c>
      <c r="U15" s="26">
        <f>SUM(U8:U14)</f>
        <v>270633</v>
      </c>
      <c r="V15" s="26">
        <f>SUM(V8:V14)</f>
        <v>0</v>
      </c>
      <c r="X15" s="28"/>
      <c r="Y15" s="207"/>
      <c r="Z15" s="43" t="s">
        <v>27</v>
      </c>
      <c r="AA15" s="25">
        <f>SUM(AA13:AA14)</f>
        <v>270633</v>
      </c>
      <c r="AB15" s="25">
        <f>SUM(AB13:AB14)</f>
        <v>212821</v>
      </c>
      <c r="AC15" s="25">
        <f>AA15-AB15</f>
        <v>57812</v>
      </c>
    </row>
    <row r="16" spans="2:29" ht="17.25" thickBot="1" x14ac:dyDescent="0.35">
      <c r="B16" s="34" t="s">
        <v>74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38661.857142857145</v>
      </c>
      <c r="AB16" s="46">
        <f>AB15/7</f>
        <v>30403</v>
      </c>
      <c r="AC16" s="46">
        <f>AC15/7</f>
        <v>8258.8571428571431</v>
      </c>
    </row>
    <row r="17" spans="2:29" ht="17.25" thickBot="1" x14ac:dyDescent="0.35">
      <c r="B17" s="34" t="s">
        <v>30</v>
      </c>
      <c r="C17" s="35">
        <v>97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0</v>
      </c>
      <c r="D18" s="210" t="s">
        <v>107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174432</v>
      </c>
      <c r="AB18" s="88">
        <v>146663</v>
      </c>
      <c r="AC18" s="29">
        <f>AA18-AB18</f>
        <v>27769</v>
      </c>
    </row>
    <row r="19" spans="2:29" ht="17.25" thickBot="1" x14ac:dyDescent="0.35">
      <c r="B19" s="34" t="s">
        <v>39</v>
      </c>
      <c r="C19" s="51">
        <v>47631</v>
      </c>
      <c r="D19" s="97"/>
      <c r="E19" s="97"/>
      <c r="F19" s="97"/>
      <c r="G19" s="97"/>
      <c r="H19" s="97"/>
      <c r="I19" s="97"/>
      <c r="J19" s="97"/>
      <c r="K19"/>
      <c r="L19" s="39"/>
      <c r="M19" s="52"/>
      <c r="N19" s="39"/>
      <c r="P19" s="12"/>
      <c r="Q19"/>
      <c r="R19" s="30">
        <v>44203</v>
      </c>
      <c r="S19" s="31">
        <v>925</v>
      </c>
      <c r="T19" s="41">
        <v>519</v>
      </c>
      <c r="U19" s="53">
        <f t="shared" ref="U19:U25" si="1">SUM(S19:T19)</f>
        <v>1444</v>
      </c>
      <c r="V19" s="54"/>
      <c r="X19" s="28"/>
      <c r="Y19" s="204"/>
      <c r="Z19" s="29" t="s">
        <v>40</v>
      </c>
      <c r="AA19" s="29">
        <v>93075</v>
      </c>
      <c r="AB19" s="29">
        <v>64925</v>
      </c>
      <c r="AC19" s="29">
        <f>AA19-AB19</f>
        <v>28150</v>
      </c>
    </row>
    <row r="20" spans="2:29" ht="17.25" thickBot="1" x14ac:dyDescent="0.35">
      <c r="B20" s="34" t="s">
        <v>41</v>
      </c>
      <c r="C20" s="55">
        <f>SUM(C21/6)</f>
        <v>45105.5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44204</v>
      </c>
      <c r="S20" s="31">
        <v>610</v>
      </c>
      <c r="T20" s="31">
        <v>385</v>
      </c>
      <c r="U20" s="57">
        <f t="shared" si="1"/>
        <v>995</v>
      </c>
      <c r="V20" s="58"/>
      <c r="X20" s="28"/>
      <c r="Y20" s="203"/>
      <c r="Z20" s="25" t="s">
        <v>42</v>
      </c>
      <c r="AA20" s="25">
        <f>SUM(AA18:AA19)</f>
        <v>267507</v>
      </c>
      <c r="AB20" s="25">
        <f>SUM(AB18:AB19)</f>
        <v>211588</v>
      </c>
      <c r="AC20" s="25">
        <f>AA20-AB20</f>
        <v>55919</v>
      </c>
    </row>
    <row r="21" spans="2:29" ht="17.25" thickBot="1" x14ac:dyDescent="0.35">
      <c r="B21" s="92" t="s">
        <v>43</v>
      </c>
      <c r="C21" s="51">
        <f>SUM(C7:C19)</f>
        <v>270633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44205</v>
      </c>
      <c r="S21" s="31">
        <v>687</v>
      </c>
      <c r="T21" s="31">
        <v>601</v>
      </c>
      <c r="U21" s="57">
        <f t="shared" si="1"/>
        <v>1288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44206</v>
      </c>
      <c r="S22" s="31">
        <v>454</v>
      </c>
      <c r="T22" s="41">
        <v>326</v>
      </c>
      <c r="U22" s="57">
        <f t="shared" si="1"/>
        <v>780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44207</v>
      </c>
      <c r="S23" s="31">
        <v>680</v>
      </c>
      <c r="T23" s="41">
        <v>476</v>
      </c>
      <c r="U23" s="57">
        <f t="shared" si="1"/>
        <v>1156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44208</v>
      </c>
      <c r="S24" s="31">
        <v>895</v>
      </c>
      <c r="T24" s="41">
        <v>485</v>
      </c>
      <c r="U24" s="57">
        <f t="shared" si="1"/>
        <v>1380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44209</v>
      </c>
      <c r="S25" s="89">
        <v>1111</v>
      </c>
      <c r="T25" s="90">
        <v>873</v>
      </c>
      <c r="U25" s="57">
        <f t="shared" si="1"/>
        <v>1984</v>
      </c>
      <c r="V25" s="65"/>
      <c r="X25" s="28">
        <v>8</v>
      </c>
      <c r="Y25" s="202" t="s">
        <v>47</v>
      </c>
      <c r="Z25" s="29" t="s">
        <v>9</v>
      </c>
      <c r="AA25" s="29">
        <v>314870</v>
      </c>
      <c r="AB25" s="29">
        <v>200248</v>
      </c>
      <c r="AC25" s="29">
        <f>AA25-AB25</f>
        <v>114622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5362</v>
      </c>
      <c r="T26" s="25">
        <f>SUM(T19:T25)</f>
        <v>3665</v>
      </c>
      <c r="U26" s="26">
        <f>SUM(U19:U25)</f>
        <v>9027</v>
      </c>
      <c r="V26" s="50"/>
      <c r="X26" s="28"/>
      <c r="Y26" s="204"/>
      <c r="Z26" s="29" t="s">
        <v>10</v>
      </c>
      <c r="AA26" s="29">
        <v>21875</v>
      </c>
      <c r="AB26" s="29">
        <v>275</v>
      </c>
      <c r="AC26" s="29">
        <f>AA26-AB26</f>
        <v>21600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336745</v>
      </c>
      <c r="AB27" s="25">
        <f>SUM(AB25:AB26)</f>
        <v>200523</v>
      </c>
      <c r="AC27" s="25">
        <f>AA27-AB27</f>
        <v>136222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105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/>
      <c r="U33" s="45">
        <v>2034</v>
      </c>
      <c r="V33" s="50">
        <f t="shared" ref="V33:V37" si="2">T33-U33</f>
        <v>-2034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/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/>
      <c r="U35" s="45">
        <v>15</v>
      </c>
      <c r="V35" s="50">
        <f t="shared" si="2"/>
        <v>-15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/>
      <c r="U36" s="45">
        <v>1706</v>
      </c>
      <c r="V36" s="50">
        <f t="shared" si="2"/>
        <v>-1706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98" t="s">
        <v>53</v>
      </c>
      <c r="S37" s="78"/>
      <c r="T37" s="45"/>
      <c r="U37" s="45">
        <v>284</v>
      </c>
      <c r="V37" s="50">
        <f t="shared" si="2"/>
        <v>-284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98" t="s">
        <v>54</v>
      </c>
      <c r="S38" s="78"/>
      <c r="T38" s="45"/>
      <c r="U38" s="45">
        <v>29</v>
      </c>
      <c r="V38" s="50">
        <f>T38-U38</f>
        <v>-29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/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98" t="s">
        <v>76</v>
      </c>
      <c r="S40" s="99"/>
      <c r="T40" s="45"/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98" t="s">
        <v>77</v>
      </c>
      <c r="S41" s="99"/>
      <c r="T41" s="45"/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0</v>
      </c>
      <c r="U42" s="25">
        <f>U34+U36+U41</f>
        <v>1706</v>
      </c>
      <c r="V42" s="25">
        <f>V34+V36</f>
        <v>-1706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97</v>
      </c>
      <c r="C47" s="93">
        <v>0</v>
      </c>
      <c r="D47" s="93">
        <v>0</v>
      </c>
      <c r="E47" s="93">
        <v>120</v>
      </c>
      <c r="F47" s="93">
        <v>0</v>
      </c>
      <c r="G47" s="93">
        <v>50</v>
      </c>
      <c r="H47" s="93">
        <v>0</v>
      </c>
      <c r="I47" s="93">
        <v>0</v>
      </c>
      <c r="J47" s="93">
        <v>0</v>
      </c>
      <c r="K47" s="93">
        <v>120</v>
      </c>
      <c r="L47" s="93">
        <v>50</v>
      </c>
      <c r="M47" s="93">
        <v>170</v>
      </c>
      <c r="N47" s="93">
        <v>170</v>
      </c>
      <c r="O47" s="83">
        <v>500</v>
      </c>
      <c r="P47" s="83" t="s">
        <v>73</v>
      </c>
      <c r="R47" s="82" t="s">
        <v>97</v>
      </c>
      <c r="S47" s="83">
        <f>K47</f>
        <v>120</v>
      </c>
      <c r="T47" s="83">
        <f>L47</f>
        <v>50</v>
      </c>
      <c r="U47" s="83">
        <f>M47</f>
        <v>170</v>
      </c>
      <c r="V47" s="83">
        <f>S47+T47</f>
        <v>170</v>
      </c>
    </row>
    <row r="48" spans="2:29" x14ac:dyDescent="0.3">
      <c r="B48" s="82" t="s">
        <v>98</v>
      </c>
      <c r="C48" s="93">
        <v>0</v>
      </c>
      <c r="D48" s="93">
        <v>0</v>
      </c>
      <c r="E48" s="93">
        <v>0</v>
      </c>
      <c r="F48" s="93">
        <v>11</v>
      </c>
      <c r="G48" s="93">
        <v>27</v>
      </c>
      <c r="H48" s="93">
        <v>0</v>
      </c>
      <c r="I48" s="93">
        <v>0</v>
      </c>
      <c r="J48" s="93">
        <v>0</v>
      </c>
      <c r="K48" s="93">
        <v>65</v>
      </c>
      <c r="L48" s="93">
        <v>38</v>
      </c>
      <c r="M48" s="93">
        <v>65</v>
      </c>
      <c r="N48" s="93"/>
      <c r="O48" s="83">
        <v>500</v>
      </c>
      <c r="P48" s="83" t="s">
        <v>73</v>
      </c>
      <c r="R48" s="82" t="s">
        <v>98</v>
      </c>
      <c r="S48" s="83">
        <f>K48</f>
        <v>65</v>
      </c>
      <c r="T48" s="83">
        <f t="shared" ref="S48:U53" si="3">L48</f>
        <v>38</v>
      </c>
      <c r="U48" s="83">
        <f t="shared" si="3"/>
        <v>65</v>
      </c>
      <c r="V48" s="83">
        <f t="shared" ref="V48:V53" si="4">S48+T48</f>
        <v>103</v>
      </c>
    </row>
    <row r="49" spans="2:22" x14ac:dyDescent="0.3">
      <c r="B49" s="82" t="s">
        <v>99</v>
      </c>
      <c r="C49" s="93">
        <v>0</v>
      </c>
      <c r="D49" s="93">
        <v>0</v>
      </c>
      <c r="E49" s="93">
        <v>0</v>
      </c>
      <c r="F49" s="93">
        <v>0</v>
      </c>
      <c r="G49" s="93">
        <v>20</v>
      </c>
      <c r="H49" s="93">
        <v>20</v>
      </c>
      <c r="I49" s="93">
        <v>0</v>
      </c>
      <c r="J49" s="93">
        <v>0</v>
      </c>
      <c r="K49" s="93">
        <v>0</v>
      </c>
      <c r="L49" s="93">
        <v>60</v>
      </c>
      <c r="M49" s="93">
        <v>40</v>
      </c>
      <c r="N49" s="93">
        <v>60</v>
      </c>
      <c r="O49" s="83">
        <v>500</v>
      </c>
      <c r="P49" s="83" t="s">
        <v>73</v>
      </c>
      <c r="R49" s="82" t="s">
        <v>99</v>
      </c>
      <c r="S49" s="83">
        <f>K49</f>
        <v>0</v>
      </c>
      <c r="T49" s="83">
        <f t="shared" si="3"/>
        <v>60</v>
      </c>
      <c r="U49" s="83">
        <f t="shared" si="3"/>
        <v>40</v>
      </c>
      <c r="V49" s="83">
        <f t="shared" si="4"/>
        <v>60</v>
      </c>
    </row>
    <row r="50" spans="2:22" x14ac:dyDescent="0.3">
      <c r="B50" s="82" t="s">
        <v>100</v>
      </c>
      <c r="C50" s="83">
        <v>0</v>
      </c>
      <c r="D50" s="83">
        <v>0</v>
      </c>
      <c r="E50" s="83">
        <v>0</v>
      </c>
      <c r="F50" s="83">
        <v>0</v>
      </c>
      <c r="G50" s="93">
        <v>9</v>
      </c>
      <c r="H50" s="93">
        <v>32</v>
      </c>
      <c r="I50" s="93">
        <v>0</v>
      </c>
      <c r="J50" s="93">
        <v>0</v>
      </c>
      <c r="K50" s="83">
        <v>0</v>
      </c>
      <c r="L50" s="83">
        <v>73</v>
      </c>
      <c r="M50" s="83">
        <v>41</v>
      </c>
      <c r="N50" s="83">
        <v>73</v>
      </c>
      <c r="O50" s="83">
        <v>500</v>
      </c>
      <c r="P50" s="83" t="s">
        <v>73</v>
      </c>
      <c r="R50" s="82" t="s">
        <v>100</v>
      </c>
      <c r="S50" s="83">
        <f>K50</f>
        <v>0</v>
      </c>
      <c r="T50" s="83">
        <f t="shared" si="3"/>
        <v>73</v>
      </c>
      <c r="U50" s="83">
        <f t="shared" si="3"/>
        <v>41</v>
      </c>
      <c r="V50" s="83">
        <f t="shared" si="4"/>
        <v>73</v>
      </c>
    </row>
    <row r="51" spans="2:22" x14ac:dyDescent="0.3">
      <c r="B51" s="82" t="s">
        <v>101</v>
      </c>
      <c r="C51" s="83">
        <v>3</v>
      </c>
      <c r="D51" s="83">
        <v>0</v>
      </c>
      <c r="E51" s="83">
        <v>27</v>
      </c>
      <c r="F51" s="83">
        <v>0</v>
      </c>
      <c r="G51" s="83">
        <v>46</v>
      </c>
      <c r="H51" s="83">
        <v>18</v>
      </c>
      <c r="I51" s="83">
        <v>0</v>
      </c>
      <c r="J51" s="83">
        <v>0</v>
      </c>
      <c r="K51" s="83">
        <v>30</v>
      </c>
      <c r="L51" s="83">
        <v>82</v>
      </c>
      <c r="M51" s="83">
        <v>94</v>
      </c>
      <c r="N51" s="83">
        <v>112</v>
      </c>
      <c r="O51" s="83">
        <v>500</v>
      </c>
      <c r="P51" s="83" t="s">
        <v>73</v>
      </c>
      <c r="R51" s="82" t="s">
        <v>101</v>
      </c>
      <c r="S51" s="83">
        <f t="shared" si="3"/>
        <v>30</v>
      </c>
      <c r="T51" s="83">
        <f t="shared" si="3"/>
        <v>82</v>
      </c>
      <c r="U51" s="83">
        <f t="shared" si="3"/>
        <v>94</v>
      </c>
      <c r="V51" s="83">
        <f t="shared" si="4"/>
        <v>112</v>
      </c>
    </row>
    <row r="52" spans="2:22" x14ac:dyDescent="0.3">
      <c r="B52" s="82" t="s">
        <v>102</v>
      </c>
      <c r="C52" s="83">
        <v>0</v>
      </c>
      <c r="D52" s="83">
        <v>0</v>
      </c>
      <c r="E52" s="83">
        <v>26</v>
      </c>
      <c r="F52" s="83">
        <v>1</v>
      </c>
      <c r="G52" s="83">
        <v>83</v>
      </c>
      <c r="H52" s="83">
        <v>11</v>
      </c>
      <c r="I52" s="83">
        <v>0</v>
      </c>
      <c r="J52" s="83">
        <v>0</v>
      </c>
      <c r="K52" s="83">
        <v>28</v>
      </c>
      <c r="L52" s="83">
        <v>105</v>
      </c>
      <c r="M52" s="83">
        <v>121</v>
      </c>
      <c r="N52" s="83">
        <v>133</v>
      </c>
      <c r="O52" s="83">
        <v>500</v>
      </c>
      <c r="P52" s="83" t="s">
        <v>73</v>
      </c>
      <c r="R52" s="82" t="s">
        <v>102</v>
      </c>
      <c r="S52" s="83">
        <f t="shared" si="3"/>
        <v>28</v>
      </c>
      <c r="T52" s="83">
        <f>L52</f>
        <v>105</v>
      </c>
      <c r="U52" s="83">
        <f t="shared" si="3"/>
        <v>121</v>
      </c>
      <c r="V52" s="83">
        <f t="shared" si="4"/>
        <v>133</v>
      </c>
    </row>
    <row r="53" spans="2:22" x14ac:dyDescent="0.3">
      <c r="B53" s="82" t="s">
        <v>103</v>
      </c>
      <c r="C53" s="83">
        <v>0</v>
      </c>
      <c r="D53" s="83">
        <v>0</v>
      </c>
      <c r="E53" s="83">
        <v>0</v>
      </c>
      <c r="F53" s="83">
        <v>0</v>
      </c>
      <c r="G53" s="83">
        <v>12</v>
      </c>
      <c r="H53" s="83">
        <v>25</v>
      </c>
      <c r="I53" s="83">
        <v>0</v>
      </c>
      <c r="J53" s="83">
        <v>0</v>
      </c>
      <c r="K53" s="83">
        <v>0</v>
      </c>
      <c r="L53" s="83">
        <v>62</v>
      </c>
      <c r="M53" s="83">
        <v>37</v>
      </c>
      <c r="N53" s="83">
        <v>62</v>
      </c>
      <c r="O53" s="83">
        <v>500</v>
      </c>
      <c r="P53" s="83" t="s">
        <v>73</v>
      </c>
      <c r="R53" s="82" t="s">
        <v>103</v>
      </c>
      <c r="S53" s="83">
        <f t="shared" si="3"/>
        <v>0</v>
      </c>
      <c r="T53" s="83">
        <f t="shared" si="3"/>
        <v>62</v>
      </c>
      <c r="U53" s="83">
        <f t="shared" si="3"/>
        <v>37</v>
      </c>
      <c r="V53" s="83">
        <f t="shared" si="4"/>
        <v>62</v>
      </c>
    </row>
    <row r="54" spans="2:22" x14ac:dyDescent="0.3">
      <c r="B54" s="82" t="s">
        <v>26</v>
      </c>
      <c r="C54" s="82">
        <f>SUM(C47:C53)</f>
        <v>3</v>
      </c>
      <c r="D54" s="82">
        <f t="shared" ref="D54:O54" si="5">SUM(D47:D53)</f>
        <v>0</v>
      </c>
      <c r="E54" s="82">
        <f t="shared" si="5"/>
        <v>173</v>
      </c>
      <c r="F54" s="82">
        <f t="shared" si="5"/>
        <v>12</v>
      </c>
      <c r="G54" s="82">
        <f t="shared" si="5"/>
        <v>247</v>
      </c>
      <c r="H54" s="82">
        <f t="shared" si="5"/>
        <v>106</v>
      </c>
      <c r="I54" s="82">
        <f t="shared" si="5"/>
        <v>0</v>
      </c>
      <c r="J54" s="82">
        <f t="shared" si="5"/>
        <v>0</v>
      </c>
      <c r="K54" s="82">
        <f t="shared" si="5"/>
        <v>243</v>
      </c>
      <c r="L54" s="82">
        <f t="shared" si="5"/>
        <v>470</v>
      </c>
      <c r="M54" s="82">
        <f t="shared" si="5"/>
        <v>568</v>
      </c>
      <c r="N54" s="82">
        <f t="shared" si="5"/>
        <v>610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16:22" x14ac:dyDescent="0.3">
      <c r="Q65"/>
      <c r="R65" s="22"/>
      <c r="S65" s="22"/>
      <c r="T65"/>
      <c r="U65"/>
      <c r="V65" s="22"/>
    </row>
    <row r="66" spans="16:22" x14ac:dyDescent="0.3">
      <c r="Q66"/>
      <c r="R66"/>
      <c r="S66"/>
      <c r="T66"/>
      <c r="U66"/>
      <c r="V66" s="22"/>
    </row>
    <row r="67" spans="16:22" x14ac:dyDescent="0.3">
      <c r="P67" s="76"/>
      <c r="Q67"/>
      <c r="R67"/>
      <c r="S67" s="87"/>
      <c r="T67"/>
      <c r="U67"/>
      <c r="V67" s="22"/>
    </row>
    <row r="68" spans="16:22" x14ac:dyDescent="0.3">
      <c r="Q68"/>
      <c r="R68"/>
      <c r="S68"/>
      <c r="T68"/>
      <c r="U68"/>
      <c r="V68" s="22"/>
    </row>
    <row r="69" spans="16:22" x14ac:dyDescent="0.3">
      <c r="Q69"/>
      <c r="R69"/>
      <c r="S69"/>
      <c r="T69"/>
      <c r="U69"/>
      <c r="V69" s="22"/>
    </row>
    <row r="70" spans="16:22" x14ac:dyDescent="0.3">
      <c r="Q70"/>
      <c r="R70"/>
      <c r="S70"/>
      <c r="T70"/>
      <c r="U70"/>
      <c r="V70" s="22"/>
    </row>
    <row r="71" spans="16:22" x14ac:dyDescent="0.3">
      <c r="Q71"/>
      <c r="R71"/>
      <c r="S71" s="87"/>
      <c r="T71"/>
      <c r="U71"/>
      <c r="V71" s="22"/>
    </row>
    <row r="72" spans="16:22" x14ac:dyDescent="0.3">
      <c r="Q72"/>
      <c r="R72"/>
      <c r="S72"/>
      <c r="T72"/>
      <c r="U72"/>
      <c r="V72" s="22"/>
    </row>
    <row r="73" spans="16:22" x14ac:dyDescent="0.3">
      <c r="P73" s="76"/>
      <c r="Q73"/>
      <c r="R73"/>
      <c r="S73"/>
      <c r="T73"/>
      <c r="U73"/>
      <c r="V73" s="22"/>
    </row>
    <row r="74" spans="16:22" x14ac:dyDescent="0.3">
      <c r="Q74"/>
      <c r="R74"/>
      <c r="S74"/>
      <c r="T74"/>
      <c r="U74"/>
      <c r="V74" s="22"/>
    </row>
    <row r="76" spans="16:22" x14ac:dyDescent="0.3">
      <c r="P76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{79B054D7-0549-4EB9-A1F5-9A64110856BC}</x14:id>
        </ext>
      </extLst>
    </cfRule>
    <cfRule type="top10" dxfId="202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{6258203B-B65A-45E3-A94C-B16EEDC5C40B}</x14:id>
        </ext>
      </extLst>
    </cfRule>
    <cfRule type="top10" dxfId="201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{135F9000-E4F4-4941-9BE0-08ACDC39C6F9}</x14:id>
        </ext>
      </extLst>
    </cfRule>
    <cfRule type="top10" dxfId="200" priority="7" percent="1" rank="10"/>
  </conditionalFormatting>
  <conditionalFormatting sqref="O47:O53">
    <cfRule type="cellIs" dxfId="199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{4CEF3F96-6729-4577-851D-2793645F17C2}</x14:id>
        </ext>
      </extLst>
    </cfRule>
  </conditionalFormatting>
  <conditionalFormatting sqref="C47:N53">
    <cfRule type="cellIs" dxfId="198" priority="3" operator="greaterThan">
      <formula>"O35"</formula>
    </cfRule>
  </conditionalFormatting>
  <conditionalFormatting sqref="N47:N53">
    <cfRule type="cellIs" dxfId="197" priority="1" operator="greaterThan">
      <formula>500</formula>
    </cfRule>
    <cfRule type="cellIs" dxfId="196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03425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3425" r:id="rId4"/>
      </mc:Fallback>
    </mc:AlternateContent>
    <mc:AlternateContent xmlns:mc="http://schemas.openxmlformats.org/markup-compatibility/2006">
      <mc:Choice Requires="x14">
        <oleObject progId="Unknown" shapeId="103426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3426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9B054D7-0549-4EB9-A1F5-9A64110856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6258203B-B65A-45E3-A94C-B16EEDC5C4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135F9000-E4F4-4941-9BE0-08ACDC39C6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4CEF3F96-6729-4577-851D-2793645F17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BB89C639-FE92-4C67-9548-F2B1FA37B121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'7TH - 13TH JAN 2021'!S47:V47</xm:f>
              <xm:sqref>W47</xm:sqref>
            </x14:sparkline>
            <x14:sparkline>
              <xm:f>'7TH - 13TH JAN 2021'!S48:V48</xm:f>
              <xm:sqref>W48</xm:sqref>
            </x14:sparkline>
            <x14:sparkline>
              <xm:f>'7TH - 13TH JAN 2021'!S49:V49</xm:f>
              <xm:sqref>W49</xm:sqref>
            </x14:sparkline>
            <x14:sparkline>
              <xm:f>'7TH - 13TH JAN 2021'!S50:V50</xm:f>
              <xm:sqref>W50</xm:sqref>
            </x14:sparkline>
            <x14:sparkline>
              <xm:f>'7TH - 13TH JAN 2021'!S51:V51</xm:f>
              <xm:sqref>W51</xm:sqref>
            </x14:sparkline>
            <x14:sparkline>
              <xm:f>'7TH - 13TH JAN 2021'!S52:V52</xm:f>
              <xm:sqref>W52</xm:sqref>
            </x14:sparkline>
            <x14:sparkline>
              <xm:f>'7TH - 13TH JAN 2021'!S53:V53</xm:f>
              <xm:sqref>W53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9D4F-0A07-4C18-9282-E950F0033B75}">
  <dimension ref="B1:AF81"/>
  <sheetViews>
    <sheetView workbookViewId="0">
      <selection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324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333</v>
      </c>
      <c r="S5" s="3"/>
      <c r="T5" s="3"/>
      <c r="U5" s="4"/>
      <c r="V5" s="5"/>
      <c r="Y5" s="6"/>
      <c r="Z5" s="7" t="s">
        <v>335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82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22</v>
      </c>
      <c r="AB7" s="29">
        <v>26</v>
      </c>
      <c r="AC7" s="29">
        <f>AA7-AB7</f>
        <v>-4</v>
      </c>
    </row>
    <row r="8" spans="2:29" ht="17.25" thickBot="1" x14ac:dyDescent="0.35">
      <c r="B8" s="16" t="s">
        <v>15</v>
      </c>
      <c r="C8" s="17">
        <v>42280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44343</v>
      </c>
      <c r="S8" s="31">
        <v>40026</v>
      </c>
      <c r="T8" s="41">
        <v>8123</v>
      </c>
      <c r="U8" s="32">
        <f>S8+T8</f>
        <v>48149</v>
      </c>
      <c r="V8" s="147">
        <v>69</v>
      </c>
      <c r="X8" s="28"/>
      <c r="Y8" s="204"/>
      <c r="Z8" s="29" t="s">
        <v>16</v>
      </c>
      <c r="AA8" s="148">
        <v>0</v>
      </c>
      <c r="AB8" s="148">
        <v>3</v>
      </c>
      <c r="AC8" s="29">
        <f>AF23-AB8</f>
        <v>-3</v>
      </c>
    </row>
    <row r="9" spans="2:29" ht="17.25" thickBot="1" x14ac:dyDescent="0.35">
      <c r="B9" s="16" t="s">
        <v>336</v>
      </c>
      <c r="C9" s="17">
        <v>3865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44344</v>
      </c>
      <c r="S9" s="31">
        <v>41315</v>
      </c>
      <c r="T9" s="31">
        <v>1342</v>
      </c>
      <c r="U9" s="32">
        <f t="shared" ref="U9:U13" si="0">S9+T9</f>
        <v>42657</v>
      </c>
      <c r="V9" s="147">
        <v>56</v>
      </c>
      <c r="X9" s="28"/>
      <c r="Y9" s="204"/>
      <c r="Z9" s="29" t="s">
        <v>18</v>
      </c>
      <c r="AA9" s="29">
        <v>2</v>
      </c>
      <c r="AB9" s="29">
        <v>1</v>
      </c>
      <c r="AC9" s="29">
        <f>AA9-AB9</f>
        <v>1</v>
      </c>
    </row>
    <row r="10" spans="2:29" ht="17.25" thickBot="1" x14ac:dyDescent="0.35">
      <c r="B10" s="16" t="s">
        <v>17</v>
      </c>
      <c r="C10" s="17">
        <v>8860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44345</v>
      </c>
      <c r="S10" s="31">
        <v>48237</v>
      </c>
      <c r="T10" s="31">
        <v>93</v>
      </c>
      <c r="U10" s="32">
        <f t="shared" si="0"/>
        <v>48330</v>
      </c>
      <c r="V10" s="147">
        <v>65</v>
      </c>
      <c r="X10" s="28"/>
      <c r="Y10" s="204"/>
      <c r="Z10" s="29" t="s">
        <v>19</v>
      </c>
      <c r="AA10" s="29">
        <v>13</v>
      </c>
      <c r="AB10" s="29">
        <v>21</v>
      </c>
      <c r="AC10" s="29">
        <f>AA10-AB10</f>
        <v>-8</v>
      </c>
    </row>
    <row r="11" spans="2:29" ht="17.25" thickBot="1" x14ac:dyDescent="0.35">
      <c r="B11" s="34" t="s">
        <v>79</v>
      </c>
      <c r="C11" s="35">
        <v>29637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44346</v>
      </c>
      <c r="S11" s="31">
        <v>59098</v>
      </c>
      <c r="T11" s="31">
        <v>565</v>
      </c>
      <c r="U11" s="32">
        <f t="shared" si="0"/>
        <v>59663</v>
      </c>
      <c r="V11" s="147">
        <v>67</v>
      </c>
      <c r="X11" s="28"/>
      <c r="Y11" s="203"/>
      <c r="Z11" s="29" t="s">
        <v>20</v>
      </c>
      <c r="AA11" s="29">
        <v>3</v>
      </c>
      <c r="AB11" s="29">
        <v>3</v>
      </c>
      <c r="AC11" s="29">
        <f>AA11-AB11</f>
        <v>0</v>
      </c>
    </row>
    <row r="12" spans="2:29" ht="17.25" thickBot="1" x14ac:dyDescent="0.35">
      <c r="B12" s="34" t="s">
        <v>7</v>
      </c>
      <c r="C12" s="35">
        <v>41140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44347</v>
      </c>
      <c r="S12" s="31">
        <v>42251</v>
      </c>
      <c r="T12" s="31">
        <v>3775</v>
      </c>
      <c r="U12" s="32">
        <f t="shared" si="0"/>
        <v>46026</v>
      </c>
      <c r="V12" s="147">
        <v>50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20569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44348</v>
      </c>
      <c r="S13" s="31">
        <v>26872</v>
      </c>
      <c r="T13" s="31">
        <v>2569</v>
      </c>
      <c r="U13" s="32">
        <f t="shared" si="0"/>
        <v>29441</v>
      </c>
      <c r="V13" s="147">
        <v>33</v>
      </c>
      <c r="X13" s="28"/>
      <c r="Y13" s="206" t="s">
        <v>21</v>
      </c>
      <c r="Z13" s="29" t="s">
        <v>22</v>
      </c>
      <c r="AA13" s="91">
        <v>276129</v>
      </c>
      <c r="AB13" s="91">
        <v>216056</v>
      </c>
      <c r="AC13" s="29">
        <f>AA13-AB13</f>
        <v>60073</v>
      </c>
    </row>
    <row r="14" spans="2:29" ht="17.25" thickBot="1" x14ac:dyDescent="0.35">
      <c r="B14" s="34" t="s">
        <v>23</v>
      </c>
      <c r="C14" s="35">
        <v>258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44349</v>
      </c>
      <c r="S14" s="31">
        <v>18330</v>
      </c>
      <c r="T14" s="31">
        <v>620</v>
      </c>
      <c r="U14" s="32">
        <f>S14+T14</f>
        <v>18950</v>
      </c>
      <c r="V14" s="147">
        <v>17</v>
      </c>
      <c r="X14" s="28"/>
      <c r="Y14" s="207"/>
      <c r="Z14" s="29" t="s">
        <v>24</v>
      </c>
      <c r="AA14" s="91">
        <v>17087</v>
      </c>
      <c r="AB14" s="91">
        <v>46055</v>
      </c>
      <c r="AC14" s="29">
        <f>AA14-AB14</f>
        <v>-28968</v>
      </c>
    </row>
    <row r="15" spans="2:29" ht="17.25" thickBot="1" x14ac:dyDescent="0.35">
      <c r="B15" s="34" t="s">
        <v>25</v>
      </c>
      <c r="C15" s="35">
        <v>94032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276129</v>
      </c>
      <c r="T15" s="26">
        <f>SUM(T8:T14)</f>
        <v>17087</v>
      </c>
      <c r="U15" s="26">
        <f>SUM(U8:U14)</f>
        <v>293216</v>
      </c>
      <c r="V15" s="26">
        <f>SUM(V8:V14)</f>
        <v>357</v>
      </c>
      <c r="X15" s="28"/>
      <c r="Y15" s="207"/>
      <c r="Z15" s="25" t="s">
        <v>27</v>
      </c>
      <c r="AA15" s="25">
        <f>SUM(AA13:AA14)</f>
        <v>293216</v>
      </c>
      <c r="AB15" s="25">
        <f>SUM(AB13:AB14)</f>
        <v>262111</v>
      </c>
      <c r="AC15" s="25">
        <f>AA15-AB15</f>
        <v>31105</v>
      </c>
    </row>
    <row r="16" spans="2:29" ht="17.25" thickBot="1" x14ac:dyDescent="0.35">
      <c r="B16" s="34" t="s">
        <v>337</v>
      </c>
      <c r="C16" s="35">
        <v>35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41888</v>
      </c>
      <c r="AB16" s="46">
        <f>AB15/7</f>
        <v>37444.428571428572</v>
      </c>
      <c r="AC16" s="46">
        <f>AC15/7</f>
        <v>4443.5714285714284</v>
      </c>
    </row>
    <row r="17" spans="2:32" ht="17.25" thickBot="1" x14ac:dyDescent="0.35">
      <c r="B17" s="34" t="s">
        <v>30</v>
      </c>
      <c r="C17" s="35">
        <v>434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4556</v>
      </c>
      <c r="D18" s="219" t="s">
        <v>325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182097</v>
      </c>
      <c r="AB18" s="88">
        <v>216053</v>
      </c>
      <c r="AC18" s="29">
        <f>AA18-AB18</f>
        <v>-33956</v>
      </c>
    </row>
    <row r="19" spans="2:32" ht="17.25" thickBot="1" x14ac:dyDescent="0.35">
      <c r="B19" s="34" t="s">
        <v>39</v>
      </c>
      <c r="C19" s="51">
        <v>47550</v>
      </c>
      <c r="D19" s="151"/>
      <c r="E19" s="151"/>
      <c r="F19" s="151"/>
      <c r="G19" s="151"/>
      <c r="H19" s="151"/>
      <c r="I19" s="151"/>
      <c r="J19" s="151"/>
      <c r="K19"/>
      <c r="L19" s="39"/>
      <c r="M19" s="52"/>
      <c r="N19" s="39"/>
      <c r="P19" s="12"/>
      <c r="Q19"/>
      <c r="R19" s="30">
        <v>44343</v>
      </c>
      <c r="S19" s="31">
        <v>810</v>
      </c>
      <c r="T19" s="41">
        <v>472</v>
      </c>
      <c r="U19" s="53">
        <f t="shared" ref="U19:U25" si="1">SUM(S19:T19)</f>
        <v>1282</v>
      </c>
      <c r="V19" s="54"/>
      <c r="X19" s="28"/>
      <c r="Y19" s="204"/>
      <c r="Z19" s="29" t="s">
        <v>40</v>
      </c>
      <c r="AA19" s="29">
        <v>94032</v>
      </c>
      <c r="AB19" s="29">
        <v>3</v>
      </c>
      <c r="AC19" s="29">
        <f>AA19-AB19</f>
        <v>94029</v>
      </c>
    </row>
    <row r="20" spans="2:32" ht="17.25" thickBot="1" x14ac:dyDescent="0.35">
      <c r="B20" s="34" t="s">
        <v>41</v>
      </c>
      <c r="C20" s="55">
        <f>SUM(C21/10)</f>
        <v>29321.599999999999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44344</v>
      </c>
      <c r="S20" s="31">
        <v>684</v>
      </c>
      <c r="T20" s="31">
        <v>450</v>
      </c>
      <c r="U20" s="57">
        <f t="shared" si="1"/>
        <v>1134</v>
      </c>
      <c r="V20" s="58"/>
      <c r="X20" s="28"/>
      <c r="Y20" s="203"/>
      <c r="Z20" s="25" t="s">
        <v>42</v>
      </c>
      <c r="AA20" s="25">
        <f>SUM(AA18:AA19)</f>
        <v>276129</v>
      </c>
      <c r="AB20" s="25">
        <f>SUM(AB18:AB19)</f>
        <v>216056</v>
      </c>
      <c r="AC20" s="25">
        <f>AA20-AB20</f>
        <v>60073</v>
      </c>
    </row>
    <row r="21" spans="2:32" ht="17.25" thickBot="1" x14ac:dyDescent="0.35">
      <c r="B21" s="92" t="s">
        <v>43</v>
      </c>
      <c r="C21" s="51">
        <f>SUM(C7:C19)</f>
        <v>293216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44345</v>
      </c>
      <c r="S21" s="31">
        <v>738</v>
      </c>
      <c r="T21" s="31">
        <v>497</v>
      </c>
      <c r="U21" s="57">
        <f t="shared" si="1"/>
        <v>1235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44346</v>
      </c>
      <c r="S22" s="31">
        <v>590</v>
      </c>
      <c r="T22" s="41">
        <v>435</v>
      </c>
      <c r="U22" s="57">
        <f t="shared" si="1"/>
        <v>1025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44347</v>
      </c>
      <c r="S23" s="31">
        <v>558</v>
      </c>
      <c r="T23" s="41">
        <v>409</v>
      </c>
      <c r="U23" s="57">
        <f t="shared" si="1"/>
        <v>967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44348</v>
      </c>
      <c r="S24" s="31">
        <v>501</v>
      </c>
      <c r="T24" s="41">
        <v>319</v>
      </c>
      <c r="U24" s="57">
        <f t="shared" si="1"/>
        <v>820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44349</v>
      </c>
      <c r="S25" s="89">
        <v>312</v>
      </c>
      <c r="T25" s="90">
        <v>254</v>
      </c>
      <c r="U25" s="57">
        <f t="shared" si="1"/>
        <v>566</v>
      </c>
      <c r="V25" s="65"/>
      <c r="X25" s="28"/>
      <c r="Y25" s="202" t="s">
        <v>47</v>
      </c>
      <c r="Z25" s="29" t="s">
        <v>9</v>
      </c>
      <c r="AA25" s="29">
        <v>258089</v>
      </c>
      <c r="AB25" s="29">
        <v>352427</v>
      </c>
      <c r="AC25" s="29">
        <f>AA25-AB25</f>
        <v>-94338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4193</v>
      </c>
      <c r="T26" s="25">
        <f>SUM(T19:T25)</f>
        <v>2836</v>
      </c>
      <c r="U26" s="26">
        <f>SUM(U19:U25)</f>
        <v>7029</v>
      </c>
      <c r="V26" s="50"/>
      <c r="X26" s="28"/>
      <c r="Y26" s="204"/>
      <c r="Z26" s="29" t="s">
        <v>10</v>
      </c>
      <c r="AA26" s="29">
        <v>102</v>
      </c>
      <c r="AB26" s="29">
        <v>14125</v>
      </c>
      <c r="AC26" s="29">
        <f>AA26-AB26</f>
        <v>-14023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258191</v>
      </c>
      <c r="AB27" s="25">
        <f>SUM(AB25:AB26)</f>
        <v>366552</v>
      </c>
      <c r="AC27" s="25">
        <f>AA27-AB27</f>
        <v>-108361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334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1952</v>
      </c>
      <c r="U33" s="45">
        <v>1985</v>
      </c>
      <c r="V33" s="50">
        <f t="shared" ref="V33:V37" si="2">T33-U33</f>
        <v>-33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10</v>
      </c>
      <c r="U35" s="45">
        <v>6</v>
      </c>
      <c r="V35" s="50">
        <f t="shared" si="2"/>
        <v>4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1891</v>
      </c>
      <c r="U36" s="45">
        <v>1104</v>
      </c>
      <c r="V36" s="50">
        <f t="shared" si="2"/>
        <v>787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49" t="s">
        <v>53</v>
      </c>
      <c r="S37" s="78"/>
      <c r="T37" s="45">
        <v>12</v>
      </c>
      <c r="U37" s="45">
        <v>875</v>
      </c>
      <c r="V37" s="50">
        <f t="shared" si="2"/>
        <v>-863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49" t="s">
        <v>54</v>
      </c>
      <c r="S38" s="78"/>
      <c r="T38" s="45">
        <v>37</v>
      </c>
      <c r="U38" s="45">
        <v>0</v>
      </c>
      <c r="V38" s="50">
        <f>T38-U38</f>
        <v>37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49" t="s">
        <v>303</v>
      </c>
      <c r="S40" s="150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49" t="s">
        <v>77</v>
      </c>
      <c r="S41" s="150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1891</v>
      </c>
      <c r="U42" s="25">
        <f>U34+U36+U41</f>
        <v>1104</v>
      </c>
      <c r="V42" s="25">
        <f>V34+V36</f>
        <v>787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326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326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327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327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>S48+T48</f>
        <v>0</v>
      </c>
    </row>
    <row r="49" spans="2:22" x14ac:dyDescent="0.3">
      <c r="B49" s="82" t="s">
        <v>328</v>
      </c>
      <c r="C49" s="93">
        <v>0</v>
      </c>
      <c r="D49" s="93">
        <v>0</v>
      </c>
      <c r="E49" s="93">
        <v>0</v>
      </c>
      <c r="F49" s="93">
        <v>47</v>
      </c>
      <c r="G49" s="93">
        <v>0</v>
      </c>
      <c r="H49" s="93">
        <v>0</v>
      </c>
      <c r="I49" s="93">
        <v>0</v>
      </c>
      <c r="J49" s="93">
        <v>0</v>
      </c>
      <c r="K49" s="93">
        <v>94</v>
      </c>
      <c r="L49" s="93">
        <v>0</v>
      </c>
      <c r="M49" s="93">
        <v>47</v>
      </c>
      <c r="N49" s="93">
        <v>94</v>
      </c>
      <c r="O49" s="83">
        <v>500</v>
      </c>
      <c r="P49" s="83" t="s">
        <v>73</v>
      </c>
      <c r="R49" s="82" t="s">
        <v>328</v>
      </c>
      <c r="S49" s="83">
        <f>K49</f>
        <v>94</v>
      </c>
      <c r="T49" s="83">
        <f t="shared" si="3"/>
        <v>0</v>
      </c>
      <c r="U49" s="83">
        <f t="shared" si="3"/>
        <v>47</v>
      </c>
      <c r="V49" s="83">
        <f t="shared" ref="V49:V51" si="4">S49+T49</f>
        <v>94</v>
      </c>
    </row>
    <row r="50" spans="2:22" x14ac:dyDescent="0.3">
      <c r="B50" s="82" t="s">
        <v>329</v>
      </c>
      <c r="C50" s="93">
        <v>249</v>
      </c>
      <c r="D50" s="93">
        <v>63</v>
      </c>
      <c r="E50" s="93">
        <v>0</v>
      </c>
      <c r="F50" s="93">
        <v>0</v>
      </c>
      <c r="G50" s="93">
        <v>31</v>
      </c>
      <c r="H50" s="93">
        <v>0</v>
      </c>
      <c r="I50" s="93">
        <v>3</v>
      </c>
      <c r="J50" s="93">
        <v>7</v>
      </c>
      <c r="K50" s="93">
        <v>375</v>
      </c>
      <c r="L50" s="93">
        <v>48</v>
      </c>
      <c r="M50" s="93">
        <v>353</v>
      </c>
      <c r="N50" s="93">
        <v>423</v>
      </c>
      <c r="O50" s="83">
        <v>500</v>
      </c>
      <c r="P50" s="83" t="s">
        <v>73</v>
      </c>
      <c r="R50" s="82" t="s">
        <v>329</v>
      </c>
      <c r="S50" s="83">
        <f>K50</f>
        <v>375</v>
      </c>
      <c r="T50" s="83">
        <f t="shared" si="3"/>
        <v>48</v>
      </c>
      <c r="U50" s="83">
        <f t="shared" si="3"/>
        <v>353</v>
      </c>
      <c r="V50" s="83">
        <f t="shared" si="4"/>
        <v>423</v>
      </c>
    </row>
    <row r="51" spans="2:22" x14ac:dyDescent="0.3">
      <c r="B51" s="82" t="s">
        <v>330</v>
      </c>
      <c r="C51" s="93">
        <v>52</v>
      </c>
      <c r="D51" s="93">
        <v>12</v>
      </c>
      <c r="E51" s="93">
        <v>0</v>
      </c>
      <c r="F51" s="93">
        <v>0</v>
      </c>
      <c r="G51" s="93">
        <v>188</v>
      </c>
      <c r="H51" s="93">
        <v>1</v>
      </c>
      <c r="I51" s="93">
        <v>86</v>
      </c>
      <c r="J51" s="93">
        <v>81</v>
      </c>
      <c r="K51" s="93">
        <v>76</v>
      </c>
      <c r="L51" s="93">
        <v>438</v>
      </c>
      <c r="M51" s="93">
        <v>420</v>
      </c>
      <c r="N51" s="93">
        <v>514</v>
      </c>
      <c r="O51" s="83">
        <v>500</v>
      </c>
      <c r="P51" s="83" t="s">
        <v>78</v>
      </c>
      <c r="R51" s="82" t="s">
        <v>330</v>
      </c>
      <c r="S51" s="83">
        <f t="shared" si="3"/>
        <v>76</v>
      </c>
      <c r="T51" s="83">
        <f t="shared" si="3"/>
        <v>438</v>
      </c>
      <c r="U51" s="83">
        <f t="shared" si="3"/>
        <v>420</v>
      </c>
      <c r="V51" s="83">
        <f t="shared" si="4"/>
        <v>514</v>
      </c>
    </row>
    <row r="52" spans="2:22" x14ac:dyDescent="0.3">
      <c r="B52" s="82" t="s">
        <v>332</v>
      </c>
      <c r="C52" s="93">
        <v>0</v>
      </c>
      <c r="D52" s="93">
        <v>0</v>
      </c>
      <c r="E52" s="93">
        <v>0</v>
      </c>
      <c r="F52" s="93">
        <v>0</v>
      </c>
      <c r="G52" s="93">
        <v>80</v>
      </c>
      <c r="H52" s="93">
        <v>5</v>
      </c>
      <c r="I52" s="93">
        <v>120</v>
      </c>
      <c r="J52" s="93">
        <v>100</v>
      </c>
      <c r="K52" s="93">
        <v>0</v>
      </c>
      <c r="L52" s="93">
        <v>410</v>
      </c>
      <c r="M52" s="93">
        <v>305</v>
      </c>
      <c r="N52" s="93">
        <v>410</v>
      </c>
      <c r="O52" s="83">
        <v>500</v>
      </c>
      <c r="P52" s="83" t="s">
        <v>73</v>
      </c>
      <c r="R52" s="82" t="s">
        <v>332</v>
      </c>
      <c r="S52" s="83">
        <f t="shared" si="3"/>
        <v>0</v>
      </c>
      <c r="T52" s="83">
        <f>L52</f>
        <v>410</v>
      </c>
      <c r="U52" s="83">
        <f t="shared" si="3"/>
        <v>305</v>
      </c>
      <c r="V52" s="83">
        <f>S52+T52</f>
        <v>410</v>
      </c>
    </row>
    <row r="53" spans="2:22" x14ac:dyDescent="0.3">
      <c r="B53" s="82" t="s">
        <v>331</v>
      </c>
      <c r="C53" s="93">
        <v>0</v>
      </c>
      <c r="D53" s="93">
        <v>0</v>
      </c>
      <c r="E53" s="93">
        <v>0</v>
      </c>
      <c r="F53" s="93">
        <v>0</v>
      </c>
      <c r="G53" s="93">
        <v>23</v>
      </c>
      <c r="H53" s="93">
        <v>0</v>
      </c>
      <c r="I53" s="93">
        <v>12</v>
      </c>
      <c r="J53" s="93">
        <v>40</v>
      </c>
      <c r="K53" s="93">
        <v>0</v>
      </c>
      <c r="L53" s="93">
        <v>115</v>
      </c>
      <c r="M53" s="93">
        <v>75</v>
      </c>
      <c r="N53" s="93">
        <v>115</v>
      </c>
      <c r="O53" s="83">
        <v>500</v>
      </c>
      <c r="P53" s="83" t="s">
        <v>73</v>
      </c>
      <c r="R53" s="82" t="s">
        <v>331</v>
      </c>
      <c r="S53" s="83">
        <f t="shared" si="3"/>
        <v>0</v>
      </c>
      <c r="T53" s="83">
        <f t="shared" si="3"/>
        <v>115</v>
      </c>
      <c r="U53" s="83">
        <f t="shared" si="3"/>
        <v>75</v>
      </c>
      <c r="V53" s="83">
        <f>S53+T53</f>
        <v>115</v>
      </c>
    </row>
    <row r="54" spans="2:22" x14ac:dyDescent="0.3">
      <c r="B54" s="82" t="s">
        <v>26</v>
      </c>
      <c r="C54" s="82">
        <f>SUM(C47:C53)</f>
        <v>301</v>
      </c>
      <c r="D54" s="82">
        <f t="shared" ref="D54:O54" si="5">SUM(D47:D53)</f>
        <v>75</v>
      </c>
      <c r="E54" s="82">
        <f t="shared" si="5"/>
        <v>0</v>
      </c>
      <c r="F54" s="82">
        <f t="shared" si="5"/>
        <v>47</v>
      </c>
      <c r="G54" s="82">
        <f t="shared" si="5"/>
        <v>322</v>
      </c>
      <c r="H54" s="82">
        <f t="shared" si="5"/>
        <v>6</v>
      </c>
      <c r="I54" s="82">
        <f t="shared" si="5"/>
        <v>221</v>
      </c>
      <c r="J54" s="82">
        <f t="shared" si="5"/>
        <v>228</v>
      </c>
      <c r="K54" s="82">
        <f t="shared" si="5"/>
        <v>545</v>
      </c>
      <c r="L54" s="82">
        <f t="shared" si="5"/>
        <v>1011</v>
      </c>
      <c r="M54" s="82">
        <f t="shared" si="5"/>
        <v>1200</v>
      </c>
      <c r="N54" s="82">
        <f t="shared" si="5"/>
        <v>1556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{E2E116A7-FDF3-41DE-9D39-B4190108A9A2}</x14:id>
        </ext>
      </extLst>
    </cfRule>
    <cfRule type="top10" dxfId="76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{DF98874C-42BB-42D6-9E2F-EED6C4676CCB}</x14:id>
        </ext>
      </extLst>
    </cfRule>
    <cfRule type="top10" dxfId="75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{CB3F00D8-25A6-4DA2-9E4B-44A8244CB176}</x14:id>
        </ext>
      </extLst>
    </cfRule>
    <cfRule type="top10" dxfId="74" priority="7" percent="1" rank="10"/>
  </conditionalFormatting>
  <conditionalFormatting sqref="O47:O53">
    <cfRule type="cellIs" dxfId="73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{F8293019-E6A5-4D3B-AFBC-4F9621FBE04C}</x14:id>
        </ext>
      </extLst>
    </cfRule>
  </conditionalFormatting>
  <conditionalFormatting sqref="C47:N53">
    <cfRule type="cellIs" dxfId="72" priority="3" operator="greaterThan">
      <formula>"O35"</formula>
    </cfRule>
  </conditionalFormatting>
  <conditionalFormatting sqref="N47:N53">
    <cfRule type="cellIs" dxfId="71" priority="1" operator="greaterThan">
      <formula>500</formula>
    </cfRule>
    <cfRule type="cellIs" dxfId="70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21857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1857" r:id="rId4"/>
      </mc:Fallback>
    </mc:AlternateContent>
    <mc:AlternateContent xmlns:mc="http://schemas.openxmlformats.org/markup-compatibility/2006">
      <mc:Choice Requires="x14">
        <oleObject progId="Unknown" shapeId="121858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1858" r:id="rId6"/>
      </mc:Fallback>
    </mc:AlternateContent>
    <mc:AlternateContent xmlns:mc="http://schemas.openxmlformats.org/markup-compatibility/2006">
      <mc:Choice Requires="x14">
        <oleObject progId="Unknown" shapeId="121859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1859" r:id="rId7"/>
      </mc:Fallback>
    </mc:AlternateContent>
    <mc:AlternateContent xmlns:mc="http://schemas.openxmlformats.org/markup-compatibility/2006">
      <mc:Choice Requires="x14">
        <oleObject progId="Unknown" shapeId="121860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1860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2E116A7-FDF3-41DE-9D39-B4190108A9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DF98874C-42BB-42D6-9E2F-EED6C4676C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CB3F00D8-25A6-4DA2-9E4B-44A8244CB1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F8293019-E6A5-4D3B-AFBC-4F9621FBE0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F86C9EB4-A6EC-4E5C-9E60-74C5BBB84D2E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'27TH MAY - 2ND JUNE 2021'!S47:V47</xm:f>
              <xm:sqref>W47</xm:sqref>
            </x14:sparkline>
            <x14:sparkline>
              <xm:f>'27TH MAY - 2ND JUNE 2021'!S48:V48</xm:f>
              <xm:sqref>W48</xm:sqref>
            </x14:sparkline>
            <x14:sparkline>
              <xm:f>'27TH MAY - 2ND JUNE 2021'!S49:V49</xm:f>
              <xm:sqref>W49</xm:sqref>
            </x14:sparkline>
            <x14:sparkline>
              <xm:f>'27TH MAY - 2ND JUNE 2021'!S50:V50</xm:f>
              <xm:sqref>W50</xm:sqref>
            </x14:sparkline>
            <x14:sparkline>
              <xm:f>'27TH MAY - 2ND JUNE 2021'!S51:V51</xm:f>
              <xm:sqref>W51</xm:sqref>
            </x14:sparkline>
            <x14:sparkline>
              <xm:f>'27TH MAY - 2ND JUNE 2021'!S52:V52</xm:f>
              <xm:sqref>W52</xm:sqref>
            </x14:sparkline>
            <x14:sparkline>
              <xm:f>'27TH MAY - 2ND JUNE 2021'!S53:V53</xm:f>
              <xm:sqref>W53</xm:sqref>
            </x14:sparkline>
          </x14:sparklines>
        </x14:sparklineGroup>
      </x14:sparklineGroup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68475-8E6D-47AC-827B-DD03DF6E3D45}">
  <dimension ref="B1:AF81"/>
  <sheetViews>
    <sheetView topLeftCell="N25" workbookViewId="0">
      <selection activeCell="X42" sqref="X42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338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339</v>
      </c>
      <c r="S5" s="3"/>
      <c r="T5" s="3"/>
      <c r="U5" s="4"/>
      <c r="V5" s="5"/>
      <c r="Y5" s="6"/>
      <c r="Z5" s="7" t="s">
        <v>348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82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18</v>
      </c>
      <c r="AB7" s="29">
        <v>22</v>
      </c>
      <c r="AC7" s="29">
        <f>AA7-AB7</f>
        <v>-4</v>
      </c>
    </row>
    <row r="8" spans="2:29" ht="17.25" thickBot="1" x14ac:dyDescent="0.35">
      <c r="B8" s="16" t="s">
        <v>15</v>
      </c>
      <c r="C8" s="17">
        <v>23880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44350</v>
      </c>
      <c r="S8" s="31">
        <v>22368</v>
      </c>
      <c r="T8" s="41">
        <v>0</v>
      </c>
      <c r="U8" s="32">
        <f>S8+T8</f>
        <v>22368</v>
      </c>
      <c r="V8" s="147">
        <v>28</v>
      </c>
      <c r="X8" s="28"/>
      <c r="Y8" s="204"/>
      <c r="Z8" s="29" t="s">
        <v>16</v>
      </c>
      <c r="AA8" s="148">
        <v>1</v>
      </c>
      <c r="AB8" s="148">
        <v>0</v>
      </c>
      <c r="AC8" s="29">
        <f>AF23-AB8</f>
        <v>0</v>
      </c>
    </row>
    <row r="9" spans="2:29" ht="17.25" thickBot="1" x14ac:dyDescent="0.35">
      <c r="B9" s="16" t="s">
        <v>295</v>
      </c>
      <c r="C9" s="17">
        <v>5230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44351</v>
      </c>
      <c r="S9" s="31">
        <v>28781</v>
      </c>
      <c r="T9" s="31">
        <v>84</v>
      </c>
      <c r="U9" s="32">
        <f t="shared" ref="U9:U13" si="0">S9+T9</f>
        <v>28865</v>
      </c>
      <c r="V9" s="147">
        <v>20</v>
      </c>
      <c r="X9" s="28"/>
      <c r="Y9" s="204"/>
      <c r="Z9" s="29" t="s">
        <v>18</v>
      </c>
      <c r="AA9" s="29">
        <v>1</v>
      </c>
      <c r="AB9" s="29">
        <v>2</v>
      </c>
      <c r="AC9" s="29">
        <f>AA9-AB9</f>
        <v>-1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44352</v>
      </c>
      <c r="S10" s="31">
        <v>42087</v>
      </c>
      <c r="T10" s="31">
        <v>436</v>
      </c>
      <c r="U10" s="32">
        <f t="shared" si="0"/>
        <v>42523</v>
      </c>
      <c r="V10" s="147">
        <v>38</v>
      </c>
      <c r="X10" s="28"/>
      <c r="Y10" s="204"/>
      <c r="Z10" s="29" t="s">
        <v>19</v>
      </c>
      <c r="AA10" s="29">
        <v>21</v>
      </c>
      <c r="AB10" s="29">
        <v>13</v>
      </c>
      <c r="AC10" s="29">
        <f>AA10-AB10</f>
        <v>8</v>
      </c>
    </row>
    <row r="11" spans="2:29" ht="17.25" thickBot="1" x14ac:dyDescent="0.35">
      <c r="B11" s="34" t="s">
        <v>79</v>
      </c>
      <c r="C11" s="35">
        <v>931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44353</v>
      </c>
      <c r="S11" s="31">
        <v>44185</v>
      </c>
      <c r="T11" s="31">
        <v>1133</v>
      </c>
      <c r="U11" s="32">
        <f t="shared" si="0"/>
        <v>45318</v>
      </c>
      <c r="V11" s="147">
        <v>47</v>
      </c>
      <c r="X11" s="28"/>
      <c r="Y11" s="203"/>
      <c r="Z11" s="29" t="s">
        <v>20</v>
      </c>
      <c r="AA11" s="29">
        <v>2</v>
      </c>
      <c r="AB11" s="29">
        <v>3</v>
      </c>
      <c r="AC11" s="29">
        <f>AA11-AB11</f>
        <v>-1</v>
      </c>
    </row>
    <row r="12" spans="2:29" ht="17.25" thickBot="1" x14ac:dyDescent="0.35">
      <c r="B12" s="34" t="s">
        <v>7</v>
      </c>
      <c r="C12" s="35">
        <v>83465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44354</v>
      </c>
      <c r="S12" s="31">
        <v>44882</v>
      </c>
      <c r="T12" s="31">
        <v>1243</v>
      </c>
      <c r="U12" s="32">
        <f t="shared" si="0"/>
        <v>46125</v>
      </c>
      <c r="V12" s="147">
        <v>58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6525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44355</v>
      </c>
      <c r="S13" s="31">
        <v>31273</v>
      </c>
      <c r="T13" s="31">
        <v>1367</v>
      </c>
      <c r="U13" s="32">
        <f t="shared" si="0"/>
        <v>32640</v>
      </c>
      <c r="V13" s="147">
        <v>55</v>
      </c>
      <c r="X13" s="28"/>
      <c r="Y13" s="206" t="s">
        <v>21</v>
      </c>
      <c r="Z13" s="29" t="s">
        <v>22</v>
      </c>
      <c r="AA13" s="91">
        <v>239781</v>
      </c>
      <c r="AB13" s="91">
        <v>276129</v>
      </c>
      <c r="AC13" s="29">
        <f>AA13-AB13</f>
        <v>-36348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44356</v>
      </c>
      <c r="S14" s="31">
        <v>26205</v>
      </c>
      <c r="T14" s="31">
        <v>105</v>
      </c>
      <c r="U14" s="32">
        <f>S14+T14</f>
        <v>26310</v>
      </c>
      <c r="V14" s="147">
        <v>41</v>
      </c>
      <c r="X14" s="28"/>
      <c r="Y14" s="207"/>
      <c r="Z14" s="29" t="s">
        <v>24</v>
      </c>
      <c r="AA14" s="91">
        <v>4368</v>
      </c>
      <c r="AB14" s="91">
        <v>17087</v>
      </c>
      <c r="AC14" s="29">
        <f>AA14-AB14</f>
        <v>-12719</v>
      </c>
    </row>
    <row r="15" spans="2:29" ht="17.25" thickBot="1" x14ac:dyDescent="0.35">
      <c r="B15" s="34" t="s">
        <v>25</v>
      </c>
      <c r="C15" s="35">
        <v>80622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239781</v>
      </c>
      <c r="T15" s="26">
        <f>SUM(T8:T14)</f>
        <v>4368</v>
      </c>
      <c r="U15" s="26">
        <f>SUM(U8:U14)</f>
        <v>244149</v>
      </c>
      <c r="V15" s="26">
        <f>SUM(V8:V14)</f>
        <v>287</v>
      </c>
      <c r="X15" s="28"/>
      <c r="Y15" s="207"/>
      <c r="Z15" s="25" t="s">
        <v>27</v>
      </c>
      <c r="AA15" s="25">
        <f>SUM(AA13:AA14)</f>
        <v>244149</v>
      </c>
      <c r="AB15" s="25">
        <f>SUM(AB13:AB14)</f>
        <v>293216</v>
      </c>
      <c r="AC15" s="25">
        <f>AA15-AB15</f>
        <v>-49067</v>
      </c>
    </row>
    <row r="16" spans="2:29" ht="17.25" thickBot="1" x14ac:dyDescent="0.35">
      <c r="B16" s="34" t="s">
        <v>258</v>
      </c>
      <c r="C16" s="35">
        <v>345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34878.428571428572</v>
      </c>
      <c r="AB16" s="46">
        <f>AB15/7</f>
        <v>41888</v>
      </c>
      <c r="AC16" s="46">
        <f>AC15/7</f>
        <v>-7009.5714285714284</v>
      </c>
    </row>
    <row r="17" spans="2:32" ht="17.25" thickBot="1" x14ac:dyDescent="0.35">
      <c r="B17" s="34" t="s">
        <v>30</v>
      </c>
      <c r="C17" s="35">
        <v>1238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3267</v>
      </c>
      <c r="D18" s="219" t="s">
        <v>360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153929</v>
      </c>
      <c r="AB18" s="88">
        <v>182097</v>
      </c>
      <c r="AC18" s="29">
        <f>AA18-AB18</f>
        <v>-28168</v>
      </c>
    </row>
    <row r="19" spans="2:32" ht="17.25" thickBot="1" x14ac:dyDescent="0.35">
      <c r="B19" s="34" t="s">
        <v>39</v>
      </c>
      <c r="C19" s="51">
        <v>38646</v>
      </c>
      <c r="D19" s="152"/>
      <c r="E19" s="152"/>
      <c r="F19" s="152"/>
      <c r="G19" s="152"/>
      <c r="H19" s="152"/>
      <c r="I19" s="152"/>
      <c r="J19" s="152"/>
      <c r="K19"/>
      <c r="L19" s="39"/>
      <c r="M19" s="52"/>
      <c r="N19" s="39"/>
      <c r="P19" s="12"/>
      <c r="Q19"/>
      <c r="R19" s="30">
        <v>44350</v>
      </c>
      <c r="S19" s="31">
        <v>468</v>
      </c>
      <c r="T19" s="41">
        <v>168</v>
      </c>
      <c r="U19" s="53">
        <f t="shared" ref="U19:U25" si="1">SUM(S19:T19)</f>
        <v>636</v>
      </c>
      <c r="V19" s="54"/>
      <c r="X19" s="28"/>
      <c r="Y19" s="204"/>
      <c r="Z19" s="29" t="s">
        <v>40</v>
      </c>
      <c r="AA19" s="29">
        <v>85852</v>
      </c>
      <c r="AB19" s="29">
        <v>94032</v>
      </c>
      <c r="AC19" s="29">
        <f>AA19-AB19</f>
        <v>-8180</v>
      </c>
    </row>
    <row r="20" spans="2:32" ht="17.25" thickBot="1" x14ac:dyDescent="0.35">
      <c r="B20" s="34" t="s">
        <v>41</v>
      </c>
      <c r="C20" s="55">
        <f>SUM(C21/10)</f>
        <v>24414.9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44351</v>
      </c>
      <c r="S20" s="31">
        <v>549</v>
      </c>
      <c r="T20" s="31">
        <v>310</v>
      </c>
      <c r="U20" s="57">
        <f t="shared" si="1"/>
        <v>859</v>
      </c>
      <c r="V20" s="58"/>
      <c r="X20" s="28"/>
      <c r="Y20" s="203"/>
      <c r="Z20" s="25" t="s">
        <v>42</v>
      </c>
      <c r="AA20" s="25">
        <f>SUM(AA18:AA19)</f>
        <v>239781</v>
      </c>
      <c r="AB20" s="25">
        <f>SUM(AB18:AB19)</f>
        <v>276129</v>
      </c>
      <c r="AC20" s="25">
        <f>AA20-AB20</f>
        <v>-36348</v>
      </c>
    </row>
    <row r="21" spans="2:32" ht="17.25" thickBot="1" x14ac:dyDescent="0.35">
      <c r="B21" s="92" t="s">
        <v>43</v>
      </c>
      <c r="C21" s="51">
        <f>SUM(C7:C19)</f>
        <v>244149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44352</v>
      </c>
      <c r="S21" s="31">
        <v>467</v>
      </c>
      <c r="T21" s="31">
        <v>350</v>
      </c>
      <c r="U21" s="57">
        <f t="shared" si="1"/>
        <v>817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44353</v>
      </c>
      <c r="S22" s="31">
        <v>315</v>
      </c>
      <c r="T22" s="41">
        <v>280</v>
      </c>
      <c r="U22" s="57">
        <f t="shared" si="1"/>
        <v>595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44354</v>
      </c>
      <c r="S23" s="31">
        <v>283</v>
      </c>
      <c r="T23" s="41">
        <v>264</v>
      </c>
      <c r="U23" s="57">
        <f t="shared" si="1"/>
        <v>547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44355</v>
      </c>
      <c r="S24" s="31">
        <v>138</v>
      </c>
      <c r="T24" s="41">
        <v>275</v>
      </c>
      <c r="U24" s="57">
        <f t="shared" si="1"/>
        <v>413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44356</v>
      </c>
      <c r="S25" s="89">
        <v>242</v>
      </c>
      <c r="T25" s="90">
        <v>61</v>
      </c>
      <c r="U25" s="57">
        <f t="shared" si="1"/>
        <v>303</v>
      </c>
      <c r="V25" s="65"/>
      <c r="X25" s="28"/>
      <c r="Y25" s="202" t="s">
        <v>47</v>
      </c>
      <c r="Z25" s="29" t="s">
        <v>9</v>
      </c>
      <c r="AA25" s="29">
        <v>468620</v>
      </c>
      <c r="AB25" s="29">
        <v>258089</v>
      </c>
      <c r="AC25" s="29">
        <f>AA25-AB25</f>
        <v>210531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2462</v>
      </c>
      <c r="T26" s="25">
        <f>SUM(T19:T25)</f>
        <v>1708</v>
      </c>
      <c r="U26" s="26">
        <f>SUM(U19:U25)</f>
        <v>4170</v>
      </c>
      <c r="V26" s="50"/>
      <c r="X26" s="28"/>
      <c r="Y26" s="204"/>
      <c r="Z26" s="29" t="s">
        <v>10</v>
      </c>
      <c r="AA26" s="29">
        <v>31050</v>
      </c>
      <c r="AB26" s="29">
        <v>102</v>
      </c>
      <c r="AC26" s="29">
        <f>AA26-AB26</f>
        <v>30948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499670</v>
      </c>
      <c r="AB27" s="25">
        <f>SUM(AB25:AB26)</f>
        <v>258191</v>
      </c>
      <c r="AC27" s="25">
        <f>AA27-AB27</f>
        <v>241479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340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2672</v>
      </c>
      <c r="U33" s="45">
        <v>1952</v>
      </c>
      <c r="V33" s="50">
        <f t="shared" ref="V33:V37" si="2">T33-U33</f>
        <v>720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8</v>
      </c>
      <c r="U35" s="45">
        <v>10</v>
      </c>
      <c r="V35" s="50">
        <f t="shared" si="2"/>
        <v>-2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1892</v>
      </c>
      <c r="U36" s="45">
        <v>1891</v>
      </c>
      <c r="V36" s="50">
        <f t="shared" si="2"/>
        <v>1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53" t="s">
        <v>53</v>
      </c>
      <c r="S37" s="78"/>
      <c r="T37" s="45">
        <v>755</v>
      </c>
      <c r="U37" s="45">
        <v>12</v>
      </c>
      <c r="V37" s="50">
        <f t="shared" si="2"/>
        <v>743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53" t="s">
        <v>54</v>
      </c>
      <c r="S38" s="78"/>
      <c r="T38" s="45">
        <v>17</v>
      </c>
      <c r="U38" s="45">
        <v>37</v>
      </c>
      <c r="V38" s="50">
        <f>T38-U38</f>
        <v>-20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53" t="s">
        <v>303</v>
      </c>
      <c r="S40" s="154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53" t="s">
        <v>77</v>
      </c>
      <c r="S41" s="154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1892</v>
      </c>
      <c r="U42" s="25">
        <f>U34+U36+U41</f>
        <v>1891</v>
      </c>
      <c r="V42" s="25">
        <f>V34+V36</f>
        <v>1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341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341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342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342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>S48+T48</f>
        <v>0</v>
      </c>
    </row>
    <row r="49" spans="2:22" x14ac:dyDescent="0.3">
      <c r="B49" s="82" t="s">
        <v>343</v>
      </c>
      <c r="C49" s="93">
        <v>0</v>
      </c>
      <c r="D49" s="93">
        <v>0</v>
      </c>
      <c r="E49" s="93">
        <v>10</v>
      </c>
      <c r="F49" s="93">
        <v>31</v>
      </c>
      <c r="G49" s="93">
        <v>20</v>
      </c>
      <c r="H49" s="93">
        <v>2</v>
      </c>
      <c r="I49" s="93">
        <v>0</v>
      </c>
      <c r="J49" s="93">
        <v>0</v>
      </c>
      <c r="K49" s="93">
        <v>72</v>
      </c>
      <c r="L49" s="93">
        <v>24</v>
      </c>
      <c r="M49" s="93">
        <v>63</v>
      </c>
      <c r="N49" s="93">
        <v>96</v>
      </c>
      <c r="O49" s="83">
        <v>500</v>
      </c>
      <c r="P49" s="83" t="s">
        <v>73</v>
      </c>
      <c r="R49" s="82" t="s">
        <v>343</v>
      </c>
      <c r="S49" s="83">
        <f>K49</f>
        <v>72</v>
      </c>
      <c r="T49" s="83">
        <f t="shared" si="3"/>
        <v>24</v>
      </c>
      <c r="U49" s="83">
        <f t="shared" si="3"/>
        <v>63</v>
      </c>
      <c r="V49" s="83">
        <f t="shared" ref="V49:V51" si="4">S49+T49</f>
        <v>96</v>
      </c>
    </row>
    <row r="50" spans="2:22" x14ac:dyDescent="0.3">
      <c r="B50" s="82" t="s">
        <v>344</v>
      </c>
      <c r="C50" s="93">
        <v>0</v>
      </c>
      <c r="D50" s="93">
        <v>0</v>
      </c>
      <c r="E50" s="93">
        <v>0</v>
      </c>
      <c r="F50" s="93">
        <v>0</v>
      </c>
      <c r="G50" s="93">
        <v>38</v>
      </c>
      <c r="H50" s="93">
        <v>21</v>
      </c>
      <c r="I50" s="93">
        <v>0</v>
      </c>
      <c r="J50" s="93">
        <v>0</v>
      </c>
      <c r="K50" s="93">
        <v>0</v>
      </c>
      <c r="L50" s="93">
        <v>80</v>
      </c>
      <c r="M50" s="93">
        <v>59</v>
      </c>
      <c r="N50" s="93">
        <v>80</v>
      </c>
      <c r="O50" s="83">
        <v>500</v>
      </c>
      <c r="P50" s="83" t="s">
        <v>73</v>
      </c>
      <c r="R50" s="82" t="s">
        <v>344</v>
      </c>
      <c r="S50" s="83">
        <f>K50</f>
        <v>0</v>
      </c>
      <c r="T50" s="83">
        <f t="shared" si="3"/>
        <v>80</v>
      </c>
      <c r="U50" s="83">
        <f t="shared" si="3"/>
        <v>59</v>
      </c>
      <c r="V50" s="83">
        <f t="shared" si="4"/>
        <v>80</v>
      </c>
    </row>
    <row r="51" spans="2:22" x14ac:dyDescent="0.3">
      <c r="B51" s="82" t="s">
        <v>345</v>
      </c>
      <c r="C51" s="93">
        <v>0</v>
      </c>
      <c r="D51" s="93">
        <v>0</v>
      </c>
      <c r="E51" s="93">
        <v>0</v>
      </c>
      <c r="F51" s="93">
        <v>0</v>
      </c>
      <c r="G51" s="93">
        <v>50</v>
      </c>
      <c r="H51" s="93">
        <v>0</v>
      </c>
      <c r="I51" s="93">
        <v>0</v>
      </c>
      <c r="J51" s="93">
        <v>0</v>
      </c>
      <c r="K51" s="93">
        <v>0</v>
      </c>
      <c r="L51" s="93">
        <v>50</v>
      </c>
      <c r="M51" s="93">
        <v>50</v>
      </c>
      <c r="N51" s="93">
        <v>50</v>
      </c>
      <c r="O51" s="83">
        <v>500</v>
      </c>
      <c r="P51" s="83" t="s">
        <v>78</v>
      </c>
      <c r="R51" s="82" t="s">
        <v>345</v>
      </c>
      <c r="S51" s="83">
        <f t="shared" si="3"/>
        <v>0</v>
      </c>
      <c r="T51" s="83">
        <f t="shared" si="3"/>
        <v>50</v>
      </c>
      <c r="U51" s="83">
        <f t="shared" si="3"/>
        <v>50</v>
      </c>
      <c r="V51" s="83">
        <f t="shared" si="4"/>
        <v>50</v>
      </c>
    </row>
    <row r="52" spans="2:22" x14ac:dyDescent="0.3">
      <c r="B52" s="82" t="s">
        <v>346</v>
      </c>
      <c r="C52" s="93">
        <v>12</v>
      </c>
      <c r="D52" s="93">
        <v>0</v>
      </c>
      <c r="E52" s="93">
        <v>0</v>
      </c>
      <c r="F52" s="93">
        <v>0</v>
      </c>
      <c r="G52" s="93">
        <v>38</v>
      </c>
      <c r="H52" s="93">
        <v>17</v>
      </c>
      <c r="I52" s="93">
        <v>0</v>
      </c>
      <c r="J52" s="93">
        <v>0</v>
      </c>
      <c r="K52" s="93">
        <v>12</v>
      </c>
      <c r="L52" s="93">
        <v>72</v>
      </c>
      <c r="M52" s="93">
        <v>67</v>
      </c>
      <c r="N52" s="93">
        <v>84</v>
      </c>
      <c r="O52" s="83">
        <v>500</v>
      </c>
      <c r="P52" s="83" t="s">
        <v>73</v>
      </c>
      <c r="R52" s="82" t="s">
        <v>346</v>
      </c>
      <c r="S52" s="83">
        <f t="shared" si="3"/>
        <v>12</v>
      </c>
      <c r="T52" s="83">
        <f>L52</f>
        <v>72</v>
      </c>
      <c r="U52" s="83">
        <f t="shared" si="3"/>
        <v>67</v>
      </c>
      <c r="V52" s="83">
        <f>S52+T52</f>
        <v>84</v>
      </c>
    </row>
    <row r="53" spans="2:22" x14ac:dyDescent="0.3">
      <c r="B53" s="82" t="s">
        <v>347</v>
      </c>
      <c r="C53" s="155">
        <f t="shared" ref="C53:N53" si="5">SUM(C52:C52)</f>
        <v>12</v>
      </c>
      <c r="D53" s="155">
        <f t="shared" si="5"/>
        <v>0</v>
      </c>
      <c r="E53" s="155">
        <f t="shared" si="5"/>
        <v>0</v>
      </c>
      <c r="F53" s="155">
        <f t="shared" si="5"/>
        <v>0</v>
      </c>
      <c r="G53" s="155">
        <f t="shared" si="5"/>
        <v>38</v>
      </c>
      <c r="H53" s="155">
        <f t="shared" si="5"/>
        <v>17</v>
      </c>
      <c r="I53" s="155">
        <f t="shared" si="5"/>
        <v>0</v>
      </c>
      <c r="J53" s="155">
        <f t="shared" si="5"/>
        <v>0</v>
      </c>
      <c r="K53" s="155">
        <f t="shared" si="5"/>
        <v>12</v>
      </c>
      <c r="L53" s="155">
        <f t="shared" si="5"/>
        <v>72</v>
      </c>
      <c r="M53" s="155">
        <f t="shared" si="5"/>
        <v>67</v>
      </c>
      <c r="N53" s="155">
        <f t="shared" si="5"/>
        <v>84</v>
      </c>
      <c r="O53" s="83">
        <v>500</v>
      </c>
      <c r="P53" s="83" t="s">
        <v>73</v>
      </c>
      <c r="R53" s="82" t="s">
        <v>347</v>
      </c>
      <c r="S53" s="83">
        <f t="shared" si="3"/>
        <v>12</v>
      </c>
      <c r="T53" s="83">
        <f t="shared" si="3"/>
        <v>72</v>
      </c>
      <c r="U53" s="83">
        <f t="shared" si="3"/>
        <v>67</v>
      </c>
      <c r="V53" s="83">
        <f>S53+T53</f>
        <v>84</v>
      </c>
    </row>
    <row r="54" spans="2:22" x14ac:dyDescent="0.3">
      <c r="B54" s="82" t="s">
        <v>26</v>
      </c>
      <c r="C54" s="82">
        <f>SUM(C47:C53)</f>
        <v>24</v>
      </c>
      <c r="D54" s="82">
        <f t="shared" ref="D54:O54" si="6">SUM(D47:D53)</f>
        <v>0</v>
      </c>
      <c r="E54" s="82">
        <f t="shared" si="6"/>
        <v>10</v>
      </c>
      <c r="F54" s="82">
        <f t="shared" si="6"/>
        <v>31</v>
      </c>
      <c r="G54" s="82">
        <f t="shared" si="6"/>
        <v>184</v>
      </c>
      <c r="H54" s="82">
        <f t="shared" si="6"/>
        <v>57</v>
      </c>
      <c r="I54" s="82">
        <f t="shared" si="6"/>
        <v>0</v>
      </c>
      <c r="J54" s="82">
        <f t="shared" si="6"/>
        <v>0</v>
      </c>
      <c r="K54" s="82">
        <f t="shared" si="6"/>
        <v>96</v>
      </c>
      <c r="L54" s="82">
        <f t="shared" si="6"/>
        <v>298</v>
      </c>
      <c r="M54" s="82">
        <f t="shared" si="6"/>
        <v>306</v>
      </c>
      <c r="N54" s="82">
        <f t="shared" si="6"/>
        <v>394</v>
      </c>
      <c r="O54" s="82">
        <f t="shared" si="6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{C5CBAAE0-5128-4497-82CE-31DF5160364C}</x14:id>
        </ext>
      </extLst>
    </cfRule>
    <cfRule type="top10" dxfId="69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{15EA7D49-1516-4274-83FC-61BECD6BA49C}</x14:id>
        </ext>
      </extLst>
    </cfRule>
    <cfRule type="top10" dxfId="68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{C154EE0D-EEF5-42CF-BBAC-2AB4120F90BF}</x14:id>
        </ext>
      </extLst>
    </cfRule>
    <cfRule type="top10" dxfId="67" priority="7" percent="1" rank="10"/>
  </conditionalFormatting>
  <conditionalFormatting sqref="O47:O53">
    <cfRule type="cellIs" dxfId="66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{EEE49BD2-64D8-4AF2-AC1F-D4FBB94C3F3A}</x14:id>
        </ext>
      </extLst>
    </cfRule>
  </conditionalFormatting>
  <conditionalFormatting sqref="C47:N53">
    <cfRule type="cellIs" dxfId="65" priority="3" operator="greaterThan">
      <formula>"O35"</formula>
    </cfRule>
  </conditionalFormatting>
  <conditionalFormatting sqref="N47:N53">
    <cfRule type="cellIs" dxfId="64" priority="1" operator="greaterThan">
      <formula>500</formula>
    </cfRule>
    <cfRule type="cellIs" dxfId="63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22881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2881" r:id="rId4"/>
      </mc:Fallback>
    </mc:AlternateContent>
    <mc:AlternateContent xmlns:mc="http://schemas.openxmlformats.org/markup-compatibility/2006">
      <mc:Choice Requires="x14">
        <oleObject progId="Unknown" shapeId="122882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2882" r:id="rId6"/>
      </mc:Fallback>
    </mc:AlternateContent>
    <mc:AlternateContent xmlns:mc="http://schemas.openxmlformats.org/markup-compatibility/2006">
      <mc:Choice Requires="x14">
        <oleObject progId="Unknown" shapeId="122883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2883" r:id="rId7"/>
      </mc:Fallback>
    </mc:AlternateContent>
    <mc:AlternateContent xmlns:mc="http://schemas.openxmlformats.org/markup-compatibility/2006">
      <mc:Choice Requires="x14">
        <oleObject progId="Unknown" shapeId="122884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2884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CBAAE0-5128-4497-82CE-31DF516036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15EA7D49-1516-4274-83FC-61BECD6BA4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C154EE0D-EEF5-42CF-BBAC-2AB4120F90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EEE49BD2-64D8-4AF2-AC1F-D4FBB94C3F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CDD27C13-424D-40A4-B419-A3E30A97D6AF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'3RD - 9TH JUNE 2021'!S47:V47</xm:f>
              <xm:sqref>W47</xm:sqref>
            </x14:sparkline>
            <x14:sparkline>
              <xm:f>'3RD - 9TH JUNE 2021'!S48:V48</xm:f>
              <xm:sqref>W48</xm:sqref>
            </x14:sparkline>
            <x14:sparkline>
              <xm:f>'3RD - 9TH JUNE 2021'!S49:V49</xm:f>
              <xm:sqref>W49</xm:sqref>
            </x14:sparkline>
            <x14:sparkline>
              <xm:f>'3RD - 9TH JUNE 2021'!S50:V50</xm:f>
              <xm:sqref>W50</xm:sqref>
            </x14:sparkline>
            <x14:sparkline>
              <xm:f>'3RD - 9TH JUNE 2021'!S51:V51</xm:f>
              <xm:sqref>W51</xm:sqref>
            </x14:sparkline>
            <x14:sparkline>
              <xm:f>'3RD - 9TH JUNE 2021'!S52:V52</xm:f>
              <xm:sqref>W52</xm:sqref>
            </x14:sparkline>
            <x14:sparkline>
              <xm:f>'3RD - 9TH JUNE 2021'!S53:V53</xm:f>
              <xm:sqref>W53</xm:sqref>
            </x14:sparkline>
          </x14:sparklines>
        </x14:sparklineGroup>
      </x14:sparklineGroup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7D97-C177-4DEF-B2C1-C1D53A6EA7F3}">
  <dimension ref="B1:AF81"/>
  <sheetViews>
    <sheetView topLeftCell="A41" workbookViewId="0">
      <selection activeCell="S26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349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358</v>
      </c>
      <c r="S5" s="3"/>
      <c r="T5" s="3"/>
      <c r="U5" s="4"/>
      <c r="V5" s="5"/>
      <c r="Y5" s="6"/>
      <c r="Z5" s="7" t="s">
        <v>359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82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21</v>
      </c>
      <c r="AB7" s="29">
        <v>18</v>
      </c>
      <c r="AC7" s="29">
        <f>AA7-AB7</f>
        <v>3</v>
      </c>
    </row>
    <row r="8" spans="2:29" ht="17.25" thickBot="1" x14ac:dyDescent="0.35">
      <c r="B8" s="16" t="s">
        <v>15</v>
      </c>
      <c r="C8" s="17">
        <v>66080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44357</v>
      </c>
      <c r="S8" s="31">
        <v>32373</v>
      </c>
      <c r="T8" s="41">
        <v>267</v>
      </c>
      <c r="U8" s="32">
        <f>S8+T8</f>
        <v>32640</v>
      </c>
      <c r="V8" s="147">
        <v>47</v>
      </c>
      <c r="X8" s="28"/>
      <c r="Y8" s="204"/>
      <c r="Z8" s="29" t="s">
        <v>16</v>
      </c>
      <c r="AA8" s="148">
        <v>2</v>
      </c>
      <c r="AB8" s="148">
        <v>1</v>
      </c>
      <c r="AC8" s="29">
        <f>AF23-AB8</f>
        <v>-1</v>
      </c>
    </row>
    <row r="9" spans="2:29" ht="17.25" thickBot="1" x14ac:dyDescent="0.35">
      <c r="B9" s="16" t="s">
        <v>7</v>
      </c>
      <c r="C9" s="17">
        <v>31865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44358</v>
      </c>
      <c r="S9" s="31">
        <v>19800</v>
      </c>
      <c r="T9" s="31">
        <v>151</v>
      </c>
      <c r="U9" s="32">
        <f t="shared" ref="U9:U13" si="0">S9+T9</f>
        <v>19951</v>
      </c>
      <c r="V9" s="147">
        <v>36</v>
      </c>
      <c r="X9" s="28"/>
      <c r="Y9" s="204"/>
      <c r="Z9" s="29" t="s">
        <v>18</v>
      </c>
      <c r="AA9" s="29">
        <v>1</v>
      </c>
      <c r="AB9" s="29">
        <v>1</v>
      </c>
      <c r="AC9" s="29">
        <f>AA9-AB9</f>
        <v>0</v>
      </c>
    </row>
    <row r="10" spans="2:29" ht="17.25" thickBot="1" x14ac:dyDescent="0.35">
      <c r="B10" s="16" t="s">
        <v>17</v>
      </c>
      <c r="C10" s="17">
        <v>37501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44359</v>
      </c>
      <c r="S10" s="31">
        <v>24281</v>
      </c>
      <c r="T10" s="31">
        <v>15387</v>
      </c>
      <c r="U10" s="32">
        <f t="shared" si="0"/>
        <v>39668</v>
      </c>
      <c r="V10" s="147">
        <v>46</v>
      </c>
      <c r="X10" s="28"/>
      <c r="Y10" s="204"/>
      <c r="Z10" s="29" t="s">
        <v>19</v>
      </c>
      <c r="AA10" s="29">
        <v>16</v>
      </c>
      <c r="AB10" s="29">
        <v>21</v>
      </c>
      <c r="AC10" s="29">
        <f>AA10-AB10</f>
        <v>-5</v>
      </c>
    </row>
    <row r="11" spans="2:29" ht="17.25" thickBot="1" x14ac:dyDescent="0.35">
      <c r="B11" s="34" t="s">
        <v>79</v>
      </c>
      <c r="C11" s="35">
        <v>9963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44360</v>
      </c>
      <c r="S11" s="31">
        <v>45084</v>
      </c>
      <c r="T11" s="31">
        <v>13213</v>
      </c>
      <c r="U11" s="32">
        <f t="shared" si="0"/>
        <v>58297</v>
      </c>
      <c r="V11" s="147">
        <v>22</v>
      </c>
      <c r="X11" s="28"/>
      <c r="Y11" s="203"/>
      <c r="Z11" s="29" t="s">
        <v>20</v>
      </c>
      <c r="AA11" s="29">
        <v>2</v>
      </c>
      <c r="AB11" s="29">
        <v>2</v>
      </c>
      <c r="AC11" s="29">
        <f>AA11-AB11</f>
        <v>0</v>
      </c>
    </row>
    <row r="12" spans="2:29" ht="17.25" thickBot="1" x14ac:dyDescent="0.35">
      <c r="B12" s="34" t="s">
        <v>119</v>
      </c>
      <c r="C12" s="35">
        <v>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44361</v>
      </c>
      <c r="S12" s="31">
        <v>38305</v>
      </c>
      <c r="T12" s="31">
        <v>11807</v>
      </c>
      <c r="U12" s="32">
        <f t="shared" si="0"/>
        <v>50112</v>
      </c>
      <c r="V12" s="147">
        <v>40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14620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44362</v>
      </c>
      <c r="S13" s="31">
        <v>44377</v>
      </c>
      <c r="T13" s="31">
        <v>3147</v>
      </c>
      <c r="U13" s="32">
        <f t="shared" si="0"/>
        <v>47524</v>
      </c>
      <c r="V13" s="147">
        <v>61</v>
      </c>
      <c r="X13" s="28"/>
      <c r="Y13" s="206" t="s">
        <v>21</v>
      </c>
      <c r="Z13" s="29" t="s">
        <v>22</v>
      </c>
      <c r="AA13" s="91">
        <v>237969</v>
      </c>
      <c r="AB13" s="91">
        <v>239781</v>
      </c>
      <c r="AC13" s="29">
        <f>AA13-AB13</f>
        <v>-1812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44363</v>
      </c>
      <c r="S14" s="31">
        <v>33749</v>
      </c>
      <c r="T14" s="31">
        <v>0</v>
      </c>
      <c r="U14" s="32">
        <f>S14+T14</f>
        <v>33749</v>
      </c>
      <c r="V14" s="147">
        <v>54</v>
      </c>
      <c r="X14" s="28"/>
      <c r="Y14" s="207"/>
      <c r="Z14" s="29" t="s">
        <v>24</v>
      </c>
      <c r="AA14" s="91">
        <v>43972</v>
      </c>
      <c r="AB14" s="91">
        <v>4368</v>
      </c>
      <c r="AC14" s="29">
        <f>AA14-AB14</f>
        <v>39604</v>
      </c>
    </row>
    <row r="15" spans="2:29" ht="17.25" thickBot="1" x14ac:dyDescent="0.35">
      <c r="B15" s="34" t="s">
        <v>25</v>
      </c>
      <c r="C15" s="35">
        <v>76337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237969</v>
      </c>
      <c r="T15" s="26">
        <f>SUM(T8:T14)</f>
        <v>43972</v>
      </c>
      <c r="U15" s="26">
        <f>SUM(U8:U14)</f>
        <v>281941</v>
      </c>
      <c r="V15" s="26">
        <f>SUM(V8:V14)</f>
        <v>306</v>
      </c>
      <c r="X15" s="28"/>
      <c r="Y15" s="207"/>
      <c r="Z15" s="25" t="s">
        <v>27</v>
      </c>
      <c r="AA15" s="25">
        <f>SUM(AA13:AA14)</f>
        <v>281941</v>
      </c>
      <c r="AB15" s="25">
        <f>SUM(AB13:AB14)</f>
        <v>244149</v>
      </c>
      <c r="AC15" s="25">
        <f>AA15-AB15</f>
        <v>37792</v>
      </c>
    </row>
    <row r="16" spans="2:29" ht="17.25" thickBot="1" x14ac:dyDescent="0.35">
      <c r="B16" s="34" t="s">
        <v>258</v>
      </c>
      <c r="C16" s="35">
        <v>3345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40277.285714285717</v>
      </c>
      <c r="AB16" s="46">
        <f>AB15/7</f>
        <v>34878.428571428572</v>
      </c>
      <c r="AC16" s="46">
        <f>AC15/7</f>
        <v>5398.8571428571431</v>
      </c>
    </row>
    <row r="17" spans="2:32" ht="17.25" thickBot="1" x14ac:dyDescent="0.35">
      <c r="B17" s="34" t="s">
        <v>30</v>
      </c>
      <c r="C17" s="35">
        <v>13146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6072</v>
      </c>
      <c r="D18" s="219" t="s">
        <v>361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161632</v>
      </c>
      <c r="AB18" s="88">
        <v>153929</v>
      </c>
      <c r="AC18" s="29">
        <f>AA18-AB18</f>
        <v>7703</v>
      </c>
    </row>
    <row r="19" spans="2:32" ht="17.25" thickBot="1" x14ac:dyDescent="0.35">
      <c r="B19" s="34" t="s">
        <v>39</v>
      </c>
      <c r="C19" s="51">
        <v>23012</v>
      </c>
      <c r="D19" s="156"/>
      <c r="E19" s="156"/>
      <c r="F19" s="156"/>
      <c r="G19" s="156"/>
      <c r="H19" s="156"/>
      <c r="I19" s="156"/>
      <c r="J19" s="156"/>
      <c r="K19"/>
      <c r="L19" s="39"/>
      <c r="M19" s="52"/>
      <c r="N19" s="39"/>
      <c r="P19" s="12"/>
      <c r="Q19"/>
      <c r="R19" s="30">
        <v>44357</v>
      </c>
      <c r="S19" s="31">
        <v>258</v>
      </c>
      <c r="T19" s="41">
        <v>154</v>
      </c>
      <c r="U19" s="53">
        <f t="shared" ref="U19:U25" si="1">SUM(S19:T19)</f>
        <v>412</v>
      </c>
      <c r="V19" s="54"/>
      <c r="X19" s="28"/>
      <c r="Y19" s="204"/>
      <c r="Z19" s="29" t="s">
        <v>40</v>
      </c>
      <c r="AA19" s="29">
        <v>76337</v>
      </c>
      <c r="AB19" s="29">
        <v>85852</v>
      </c>
      <c r="AC19" s="29">
        <f>AA19-AB19</f>
        <v>-9515</v>
      </c>
    </row>
    <row r="20" spans="2:32" ht="17.25" thickBot="1" x14ac:dyDescent="0.35">
      <c r="B20" s="34" t="s">
        <v>41</v>
      </c>
      <c r="C20" s="55">
        <f>SUM(C21/10)</f>
        <v>28194.1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44358</v>
      </c>
      <c r="S20" s="31">
        <v>271</v>
      </c>
      <c r="T20" s="31">
        <v>163</v>
      </c>
      <c r="U20" s="57">
        <f t="shared" si="1"/>
        <v>434</v>
      </c>
      <c r="V20" s="58"/>
      <c r="X20" s="28"/>
      <c r="Y20" s="203"/>
      <c r="Z20" s="25" t="s">
        <v>42</v>
      </c>
      <c r="AA20" s="25">
        <f>SUM(AA18:AA19)</f>
        <v>237969</v>
      </c>
      <c r="AB20" s="25">
        <f>SUM(AB18:AB19)</f>
        <v>239781</v>
      </c>
      <c r="AC20" s="25">
        <f>AA20-AB20</f>
        <v>-1812</v>
      </c>
    </row>
    <row r="21" spans="2:32" ht="17.25" thickBot="1" x14ac:dyDescent="0.35">
      <c r="B21" s="92" t="s">
        <v>43</v>
      </c>
      <c r="C21" s="51">
        <f>SUM(C7:C19)</f>
        <v>281941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44359</v>
      </c>
      <c r="S21" s="31">
        <v>330</v>
      </c>
      <c r="T21" s="31">
        <v>216</v>
      </c>
      <c r="U21" s="57">
        <f t="shared" si="1"/>
        <v>546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44360</v>
      </c>
      <c r="S22" s="31">
        <v>229</v>
      </c>
      <c r="T22" s="41">
        <v>122</v>
      </c>
      <c r="U22" s="57">
        <f t="shared" si="1"/>
        <v>351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44361</v>
      </c>
      <c r="S23" s="31">
        <v>584</v>
      </c>
      <c r="T23" s="41">
        <v>200</v>
      </c>
      <c r="U23" s="57">
        <f t="shared" si="1"/>
        <v>784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44362</v>
      </c>
      <c r="S24" s="31">
        <v>713</v>
      </c>
      <c r="T24" s="41">
        <v>315</v>
      </c>
      <c r="U24" s="57">
        <f t="shared" si="1"/>
        <v>1028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44363</v>
      </c>
      <c r="S25" s="89">
        <v>815</v>
      </c>
      <c r="T25" s="90">
        <v>508</v>
      </c>
      <c r="U25" s="57">
        <f t="shared" si="1"/>
        <v>1323</v>
      </c>
      <c r="V25" s="65"/>
      <c r="X25" s="28"/>
      <c r="Y25" s="202" t="s">
        <v>47</v>
      </c>
      <c r="Z25" s="29" t="s">
        <v>9</v>
      </c>
      <c r="AA25" s="29">
        <v>322126</v>
      </c>
      <c r="AB25" s="29">
        <v>468620</v>
      </c>
      <c r="AC25" s="29">
        <f>AA25-AB25</f>
        <v>-146494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3200</v>
      </c>
      <c r="T26" s="25">
        <f>SUM(T19:T25)</f>
        <v>1678</v>
      </c>
      <c r="U26" s="26">
        <f>SUM(U19:U25)</f>
        <v>4878</v>
      </c>
      <c r="V26" s="50"/>
      <c r="X26" s="28"/>
      <c r="Y26" s="204"/>
      <c r="Z26" s="29" t="s">
        <v>10</v>
      </c>
      <c r="AA26" s="29">
        <v>372</v>
      </c>
      <c r="AB26" s="29">
        <v>31050</v>
      </c>
      <c r="AC26" s="29">
        <f>AA26-AB26</f>
        <v>-30678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322498</v>
      </c>
      <c r="AB27" s="25">
        <f>SUM(AB25:AB26)</f>
        <v>499670</v>
      </c>
      <c r="AC27" s="25">
        <f>AA27-AB27</f>
        <v>-177172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357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3169</v>
      </c>
      <c r="U33" s="45">
        <v>2672</v>
      </c>
      <c r="V33" s="50">
        <f t="shared" ref="V33:V37" si="2">T33-U33</f>
        <v>497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8</v>
      </c>
      <c r="U35" s="45">
        <v>8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2880</v>
      </c>
      <c r="U36" s="45">
        <v>1892</v>
      </c>
      <c r="V36" s="50">
        <f t="shared" si="2"/>
        <v>988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57" t="s">
        <v>53</v>
      </c>
      <c r="S37" s="78"/>
      <c r="T37" s="45">
        <v>267</v>
      </c>
      <c r="U37" s="45">
        <v>755</v>
      </c>
      <c r="V37" s="50">
        <f t="shared" si="2"/>
        <v>-488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57" t="s">
        <v>54</v>
      </c>
      <c r="S38" s="78"/>
      <c r="T38" s="45">
        <v>14</v>
      </c>
      <c r="U38" s="45">
        <v>17</v>
      </c>
      <c r="V38" s="50">
        <f>T38-U38</f>
        <v>-3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57" t="s">
        <v>303</v>
      </c>
      <c r="S40" s="158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57" t="s">
        <v>77</v>
      </c>
      <c r="S41" s="158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2880</v>
      </c>
      <c r="U42" s="25">
        <f>U34+U36+U41</f>
        <v>1892</v>
      </c>
      <c r="V42" s="25">
        <f>V34+V36</f>
        <v>988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350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350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351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351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>S48+T48</f>
        <v>0</v>
      </c>
    </row>
    <row r="49" spans="2:22" x14ac:dyDescent="0.3">
      <c r="B49" s="82" t="s">
        <v>352</v>
      </c>
      <c r="C49" s="93">
        <v>0</v>
      </c>
      <c r="D49" s="93">
        <v>0</v>
      </c>
      <c r="E49" s="93">
        <v>24</v>
      </c>
      <c r="F49" s="93">
        <v>0</v>
      </c>
      <c r="G49" s="93">
        <v>0</v>
      </c>
      <c r="H49" s="93">
        <v>10</v>
      </c>
      <c r="I49" s="93">
        <v>0</v>
      </c>
      <c r="J49" s="93">
        <v>0</v>
      </c>
      <c r="K49" s="93">
        <v>24</v>
      </c>
      <c r="L49" s="93">
        <v>20</v>
      </c>
      <c r="M49" s="93">
        <v>34</v>
      </c>
      <c r="N49" s="93">
        <v>44</v>
      </c>
      <c r="O49" s="83">
        <v>500</v>
      </c>
      <c r="P49" s="83" t="s">
        <v>73</v>
      </c>
      <c r="R49" s="82" t="s">
        <v>352</v>
      </c>
      <c r="S49" s="83">
        <f>K49</f>
        <v>24</v>
      </c>
      <c r="T49" s="83">
        <f t="shared" si="3"/>
        <v>20</v>
      </c>
      <c r="U49" s="83">
        <f t="shared" si="3"/>
        <v>34</v>
      </c>
      <c r="V49" s="83">
        <f t="shared" ref="V49:V51" si="4">S49+T49</f>
        <v>44</v>
      </c>
    </row>
    <row r="50" spans="2:22" x14ac:dyDescent="0.3">
      <c r="B50" s="82" t="s">
        <v>353</v>
      </c>
      <c r="C50" s="93">
        <v>150</v>
      </c>
      <c r="D50" s="93">
        <v>4</v>
      </c>
      <c r="E50" s="93">
        <v>0</v>
      </c>
      <c r="F50" s="93">
        <v>0</v>
      </c>
      <c r="G50" s="93">
        <v>48</v>
      </c>
      <c r="H50" s="93">
        <v>0</v>
      </c>
      <c r="I50" s="93">
        <v>0</v>
      </c>
      <c r="J50" s="93">
        <v>0</v>
      </c>
      <c r="K50" s="93">
        <v>158</v>
      </c>
      <c r="L50" s="93">
        <v>48</v>
      </c>
      <c r="M50" s="93">
        <v>202</v>
      </c>
      <c r="N50" s="93">
        <v>206</v>
      </c>
      <c r="O50" s="83">
        <v>500</v>
      </c>
      <c r="P50" s="83" t="s">
        <v>73</v>
      </c>
      <c r="R50" s="82" t="s">
        <v>353</v>
      </c>
      <c r="S50" s="83">
        <f>K50</f>
        <v>158</v>
      </c>
      <c r="T50" s="83">
        <f t="shared" si="3"/>
        <v>48</v>
      </c>
      <c r="U50" s="83">
        <f t="shared" si="3"/>
        <v>202</v>
      </c>
      <c r="V50" s="83">
        <f t="shared" si="4"/>
        <v>206</v>
      </c>
    </row>
    <row r="51" spans="2:22" x14ac:dyDescent="0.3">
      <c r="B51" s="82" t="s">
        <v>354</v>
      </c>
      <c r="C51" s="93">
        <v>262</v>
      </c>
      <c r="D51" s="93">
        <v>47</v>
      </c>
      <c r="E51" s="93">
        <v>0</v>
      </c>
      <c r="F51" s="93">
        <v>0</v>
      </c>
      <c r="G51" s="93">
        <v>51</v>
      </c>
      <c r="H51" s="93">
        <v>7</v>
      </c>
      <c r="I51" s="93">
        <v>52</v>
      </c>
      <c r="J51" s="93">
        <v>33</v>
      </c>
      <c r="K51" s="93">
        <v>356</v>
      </c>
      <c r="L51" s="93">
        <v>183</v>
      </c>
      <c r="M51" s="93">
        <v>452</v>
      </c>
      <c r="N51" s="93">
        <v>539</v>
      </c>
      <c r="O51" s="83">
        <v>500</v>
      </c>
      <c r="P51" s="83" t="s">
        <v>78</v>
      </c>
      <c r="R51" s="82" t="s">
        <v>354</v>
      </c>
      <c r="S51" s="83">
        <f t="shared" si="3"/>
        <v>356</v>
      </c>
      <c r="T51" s="83">
        <f t="shared" si="3"/>
        <v>183</v>
      </c>
      <c r="U51" s="83">
        <f t="shared" si="3"/>
        <v>452</v>
      </c>
      <c r="V51" s="83">
        <f t="shared" si="4"/>
        <v>539</v>
      </c>
    </row>
    <row r="52" spans="2:22" x14ac:dyDescent="0.3">
      <c r="B52" s="82" t="s">
        <v>355</v>
      </c>
      <c r="C52" s="93">
        <v>0</v>
      </c>
      <c r="D52" s="93">
        <v>0</v>
      </c>
      <c r="E52" s="93">
        <v>0</v>
      </c>
      <c r="F52" s="93">
        <v>0</v>
      </c>
      <c r="G52" s="93">
        <v>101</v>
      </c>
      <c r="H52" s="93">
        <v>3</v>
      </c>
      <c r="I52" s="93">
        <v>92</v>
      </c>
      <c r="J52" s="93">
        <v>256</v>
      </c>
      <c r="K52" s="93">
        <v>0</v>
      </c>
      <c r="L52" s="93">
        <v>711</v>
      </c>
      <c r="M52" s="93">
        <v>452</v>
      </c>
      <c r="N52" s="93">
        <v>711</v>
      </c>
      <c r="O52" s="83">
        <v>500</v>
      </c>
      <c r="P52" s="83" t="s">
        <v>78</v>
      </c>
      <c r="R52" s="82" t="s">
        <v>355</v>
      </c>
      <c r="S52" s="83">
        <f t="shared" si="3"/>
        <v>0</v>
      </c>
      <c r="T52" s="83">
        <f>L52</f>
        <v>711</v>
      </c>
      <c r="U52" s="83">
        <f t="shared" si="3"/>
        <v>452</v>
      </c>
      <c r="V52" s="83">
        <f>S52+T52</f>
        <v>711</v>
      </c>
    </row>
    <row r="53" spans="2:22" x14ac:dyDescent="0.3">
      <c r="B53" s="82" t="s">
        <v>356</v>
      </c>
      <c r="C53" s="155">
        <v>0</v>
      </c>
      <c r="D53" s="155">
        <v>0</v>
      </c>
      <c r="E53" s="155">
        <v>0</v>
      </c>
      <c r="F53" s="155">
        <v>0</v>
      </c>
      <c r="G53" s="155">
        <v>5</v>
      </c>
      <c r="H53" s="155">
        <v>0</v>
      </c>
      <c r="I53" s="155">
        <v>0</v>
      </c>
      <c r="J53" s="155">
        <v>56</v>
      </c>
      <c r="K53" s="155">
        <v>0</v>
      </c>
      <c r="L53" s="155">
        <v>117</v>
      </c>
      <c r="M53" s="155">
        <v>61</v>
      </c>
      <c r="N53" s="155">
        <v>117</v>
      </c>
      <c r="O53" s="83">
        <v>500</v>
      </c>
      <c r="P53" s="83" t="s">
        <v>73</v>
      </c>
      <c r="R53" s="82" t="s">
        <v>356</v>
      </c>
      <c r="S53" s="83">
        <f t="shared" si="3"/>
        <v>0</v>
      </c>
      <c r="T53" s="83">
        <f t="shared" si="3"/>
        <v>117</v>
      </c>
      <c r="U53" s="83">
        <f t="shared" si="3"/>
        <v>61</v>
      </c>
      <c r="V53" s="83">
        <f>S53+T53</f>
        <v>117</v>
      </c>
    </row>
    <row r="54" spans="2:22" x14ac:dyDescent="0.3">
      <c r="B54" s="82" t="s">
        <v>26</v>
      </c>
      <c r="C54" s="82">
        <f>SUM(C47:C53)</f>
        <v>412</v>
      </c>
      <c r="D54" s="82">
        <f t="shared" ref="D54:O54" si="5">SUM(D47:D53)</f>
        <v>51</v>
      </c>
      <c r="E54" s="82">
        <f t="shared" si="5"/>
        <v>24</v>
      </c>
      <c r="F54" s="82">
        <f t="shared" si="5"/>
        <v>0</v>
      </c>
      <c r="G54" s="82">
        <f t="shared" si="5"/>
        <v>205</v>
      </c>
      <c r="H54" s="82">
        <f t="shared" si="5"/>
        <v>20</v>
      </c>
      <c r="I54" s="82">
        <f t="shared" si="5"/>
        <v>144</v>
      </c>
      <c r="J54" s="82">
        <f t="shared" si="5"/>
        <v>345</v>
      </c>
      <c r="K54" s="82">
        <f t="shared" si="5"/>
        <v>538</v>
      </c>
      <c r="L54" s="82">
        <f t="shared" si="5"/>
        <v>1079</v>
      </c>
      <c r="M54" s="82">
        <f t="shared" si="5"/>
        <v>1201</v>
      </c>
      <c r="N54" s="82">
        <f t="shared" si="5"/>
        <v>1617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{754F5738-8DB4-499B-882B-65B2AD65D7DF}</x14:id>
        </ext>
      </extLst>
    </cfRule>
    <cfRule type="top10" dxfId="62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{36543B64-E51B-4C26-822B-67D4E36FCC01}</x14:id>
        </ext>
      </extLst>
    </cfRule>
    <cfRule type="top10" dxfId="61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{E6892731-11AB-4FDD-A448-DE6B9F2A285C}</x14:id>
        </ext>
      </extLst>
    </cfRule>
    <cfRule type="top10" dxfId="60" priority="7" percent="1" rank="10"/>
  </conditionalFormatting>
  <conditionalFormatting sqref="O47:O53">
    <cfRule type="cellIs" dxfId="59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{F35BA4E4-FAFF-4986-B369-6B2C0ED75B56}</x14:id>
        </ext>
      </extLst>
    </cfRule>
  </conditionalFormatting>
  <conditionalFormatting sqref="C47:N53">
    <cfRule type="cellIs" dxfId="58" priority="3" operator="greaterThan">
      <formula>"O35"</formula>
    </cfRule>
  </conditionalFormatting>
  <conditionalFormatting sqref="N47:N53">
    <cfRule type="cellIs" dxfId="57" priority="1" operator="greaterThan">
      <formula>500</formula>
    </cfRule>
    <cfRule type="cellIs" dxfId="56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23905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3905" r:id="rId4"/>
      </mc:Fallback>
    </mc:AlternateContent>
    <mc:AlternateContent xmlns:mc="http://schemas.openxmlformats.org/markup-compatibility/2006">
      <mc:Choice Requires="x14">
        <oleObject progId="Unknown" shapeId="123906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3906" r:id="rId6"/>
      </mc:Fallback>
    </mc:AlternateContent>
    <mc:AlternateContent xmlns:mc="http://schemas.openxmlformats.org/markup-compatibility/2006">
      <mc:Choice Requires="x14">
        <oleObject progId="Unknown" shapeId="123907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3907" r:id="rId7"/>
      </mc:Fallback>
    </mc:AlternateContent>
    <mc:AlternateContent xmlns:mc="http://schemas.openxmlformats.org/markup-compatibility/2006">
      <mc:Choice Requires="x14">
        <oleObject progId="Unknown" shapeId="123908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3908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54F5738-8DB4-499B-882B-65B2AD65D7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36543B64-E51B-4C26-822B-67D4E36FCC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E6892731-11AB-4FDD-A448-DE6B9F2A28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F35BA4E4-FAFF-4986-B369-6B2C0ED75B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D0C4EB93-FAFD-42DD-B1E8-1B7ADBA98B06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'10TH - 16TH JUNE 2021'!S47:V47</xm:f>
              <xm:sqref>W47</xm:sqref>
            </x14:sparkline>
            <x14:sparkline>
              <xm:f>'10TH - 16TH JUNE 2021'!S48:V48</xm:f>
              <xm:sqref>W48</xm:sqref>
            </x14:sparkline>
            <x14:sparkline>
              <xm:f>'10TH - 16TH JUNE 2021'!S49:V49</xm:f>
              <xm:sqref>W49</xm:sqref>
            </x14:sparkline>
            <x14:sparkline>
              <xm:f>'10TH - 16TH JUNE 2021'!S50:V50</xm:f>
              <xm:sqref>W50</xm:sqref>
            </x14:sparkline>
            <x14:sparkline>
              <xm:f>'10TH - 16TH JUNE 2021'!S51:V51</xm:f>
              <xm:sqref>W51</xm:sqref>
            </x14:sparkline>
            <x14:sparkline>
              <xm:f>'10TH - 16TH JUNE 2021'!S52:V52</xm:f>
              <xm:sqref>W52</xm:sqref>
            </x14:sparkline>
            <x14:sparkline>
              <xm:f>'10TH - 16TH JUNE 2021'!S53:V53</xm:f>
              <xm:sqref>W53</xm:sqref>
            </x14:sparkline>
          </x14:sparklines>
        </x14:sparklineGroup>
      </x14:sparklineGroup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241EE-FD78-4C28-83FC-2863E4F59194}">
  <dimension ref="B1:AF81"/>
  <sheetViews>
    <sheetView workbookViewId="0">
      <selection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362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372</v>
      </c>
      <c r="S5" s="3"/>
      <c r="T5" s="3"/>
      <c r="U5" s="4"/>
      <c r="V5" s="5"/>
      <c r="Y5" s="6"/>
      <c r="Z5" s="7" t="s">
        <v>374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8253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20</v>
      </c>
      <c r="AB7" s="29">
        <v>21</v>
      </c>
      <c r="AC7" s="29">
        <f>AA7-AB7</f>
        <v>-1</v>
      </c>
    </row>
    <row r="8" spans="2:29" ht="17.25" thickBot="1" x14ac:dyDescent="0.35">
      <c r="B8" s="16" t="s">
        <v>15</v>
      </c>
      <c r="C8" s="17">
        <v>81237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44364</v>
      </c>
      <c r="S8" s="31">
        <v>29606</v>
      </c>
      <c r="T8" s="41">
        <v>2796</v>
      </c>
      <c r="U8" s="32">
        <f>S8+T8</f>
        <v>32402</v>
      </c>
      <c r="V8" s="147">
        <v>67</v>
      </c>
      <c r="X8" s="28"/>
      <c r="Y8" s="204"/>
      <c r="Z8" s="29" t="s">
        <v>16</v>
      </c>
      <c r="AA8" s="148">
        <v>0</v>
      </c>
      <c r="AB8" s="148">
        <v>2</v>
      </c>
      <c r="AC8" s="29">
        <f>AF23-AB8</f>
        <v>-2</v>
      </c>
    </row>
    <row r="9" spans="2:29" ht="17.25" thickBot="1" x14ac:dyDescent="0.35">
      <c r="B9" s="16" t="s">
        <v>7</v>
      </c>
      <c r="C9" s="17">
        <v>26788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44365</v>
      </c>
      <c r="S9" s="31">
        <v>28803</v>
      </c>
      <c r="T9" s="31">
        <v>0</v>
      </c>
      <c r="U9" s="32">
        <f t="shared" ref="U9:U13" si="0">S9+T9</f>
        <v>28803</v>
      </c>
      <c r="V9" s="147">
        <v>50</v>
      </c>
      <c r="X9" s="28"/>
      <c r="Y9" s="204"/>
      <c r="Z9" s="29" t="s">
        <v>18</v>
      </c>
      <c r="AA9" s="29">
        <v>1</v>
      </c>
      <c r="AB9" s="29">
        <v>1</v>
      </c>
      <c r="AC9" s="29">
        <f>AA9-AB9</f>
        <v>0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44366</v>
      </c>
      <c r="S10" s="31">
        <v>41707</v>
      </c>
      <c r="T10" s="31">
        <v>0</v>
      </c>
      <c r="U10" s="32">
        <f t="shared" si="0"/>
        <v>41707</v>
      </c>
      <c r="V10" s="147">
        <v>43</v>
      </c>
      <c r="X10" s="28"/>
      <c r="Y10" s="204"/>
      <c r="Z10" s="29" t="s">
        <v>19</v>
      </c>
      <c r="AA10" s="29">
        <v>17</v>
      </c>
      <c r="AB10" s="29">
        <v>16</v>
      </c>
      <c r="AC10" s="29">
        <f>AA10-AB10</f>
        <v>1</v>
      </c>
    </row>
    <row r="11" spans="2:29" ht="17.25" thickBot="1" x14ac:dyDescent="0.35">
      <c r="B11" s="34" t="s">
        <v>79</v>
      </c>
      <c r="C11" s="35">
        <v>3861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44367</v>
      </c>
      <c r="S11" s="31">
        <v>37029</v>
      </c>
      <c r="T11" s="31">
        <v>1347</v>
      </c>
      <c r="U11" s="32">
        <f t="shared" si="0"/>
        <v>38376</v>
      </c>
      <c r="V11" s="147">
        <v>47</v>
      </c>
      <c r="X11" s="28"/>
      <c r="Y11" s="203"/>
      <c r="Z11" s="29" t="s">
        <v>20</v>
      </c>
      <c r="AA11" s="29">
        <v>2</v>
      </c>
      <c r="AB11" s="29">
        <v>2</v>
      </c>
      <c r="AC11" s="29">
        <f>AA11-AB11</f>
        <v>0</v>
      </c>
    </row>
    <row r="12" spans="2:29" ht="17.25" thickBot="1" x14ac:dyDescent="0.35">
      <c r="B12" s="34" t="s">
        <v>363</v>
      </c>
      <c r="C12" s="35">
        <v>24690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44368</v>
      </c>
      <c r="S12" s="31">
        <v>32835</v>
      </c>
      <c r="T12" s="31">
        <v>3357</v>
      </c>
      <c r="U12" s="32">
        <f t="shared" si="0"/>
        <v>36192</v>
      </c>
      <c r="V12" s="147">
        <v>60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19768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44369</v>
      </c>
      <c r="S13" s="31">
        <v>37107</v>
      </c>
      <c r="T13" s="31">
        <v>45</v>
      </c>
      <c r="U13" s="32">
        <f t="shared" si="0"/>
        <v>37152</v>
      </c>
      <c r="V13" s="147">
        <v>78</v>
      </c>
      <c r="X13" s="28"/>
      <c r="Y13" s="206" t="s">
        <v>21</v>
      </c>
      <c r="Z13" s="29" t="s">
        <v>22</v>
      </c>
      <c r="AA13" s="91">
        <v>245040</v>
      </c>
      <c r="AB13" s="91">
        <v>237969</v>
      </c>
      <c r="AC13" s="29">
        <f>AA13-AB13</f>
        <v>7071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44370</v>
      </c>
      <c r="S14" s="31">
        <v>37953</v>
      </c>
      <c r="T14" s="31">
        <v>270</v>
      </c>
      <c r="U14" s="32">
        <f>S14+T14</f>
        <v>38223</v>
      </c>
      <c r="V14" s="147">
        <v>75</v>
      </c>
      <c r="X14" s="28"/>
      <c r="Y14" s="207"/>
      <c r="Z14" s="29" t="s">
        <v>24</v>
      </c>
      <c r="AA14" s="91">
        <v>7815</v>
      </c>
      <c r="AB14" s="91">
        <v>43972</v>
      </c>
      <c r="AC14" s="29">
        <f>AA14-AB14</f>
        <v>-36157</v>
      </c>
    </row>
    <row r="15" spans="2:29" ht="17.25" thickBot="1" x14ac:dyDescent="0.35">
      <c r="B15" s="34" t="s">
        <v>25</v>
      </c>
      <c r="C15" s="35">
        <v>32706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245040</v>
      </c>
      <c r="T15" s="26">
        <f>SUM(T8:T14)</f>
        <v>7815</v>
      </c>
      <c r="U15" s="26">
        <f>SUM(U8:U14)</f>
        <v>252855</v>
      </c>
      <c r="V15" s="26">
        <f>SUM(V8:V14)</f>
        <v>420</v>
      </c>
      <c r="X15" s="28"/>
      <c r="Y15" s="207"/>
      <c r="Z15" s="25" t="s">
        <v>27</v>
      </c>
      <c r="AA15" s="25">
        <f>SUM(AA13:AA14)</f>
        <v>252855</v>
      </c>
      <c r="AB15" s="25">
        <f>SUM(AB13:AB14)</f>
        <v>281941</v>
      </c>
      <c r="AC15" s="25">
        <f>AA15-AB15</f>
        <v>-29086</v>
      </c>
    </row>
    <row r="16" spans="2:29" ht="17.25" thickBot="1" x14ac:dyDescent="0.35">
      <c r="B16" s="34" t="s">
        <v>258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36122.142857142855</v>
      </c>
      <c r="AB16" s="46">
        <f>AB15/7</f>
        <v>40277.285714285717</v>
      </c>
      <c r="AC16" s="46">
        <f>AC15/7</f>
        <v>-4155.1428571428569</v>
      </c>
    </row>
    <row r="17" spans="2:32" ht="17.25" thickBot="1" x14ac:dyDescent="0.35">
      <c r="B17" s="34" t="s">
        <v>30</v>
      </c>
      <c r="C17" s="35">
        <v>4638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2243</v>
      </c>
      <c r="D18" s="219" t="s">
        <v>364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212334</v>
      </c>
      <c r="AB18" s="88">
        <v>161632</v>
      </c>
      <c r="AC18" s="29">
        <f>AA18-AB18</f>
        <v>50702</v>
      </c>
    </row>
    <row r="19" spans="2:32" ht="17.25" thickBot="1" x14ac:dyDescent="0.35">
      <c r="B19" s="34" t="s">
        <v>39</v>
      </c>
      <c r="C19" s="51">
        <v>48671</v>
      </c>
      <c r="D19" s="159"/>
      <c r="E19" s="159"/>
      <c r="F19" s="159"/>
      <c r="G19" s="159"/>
      <c r="H19" s="159"/>
      <c r="I19" s="159"/>
      <c r="J19" s="159"/>
      <c r="K19"/>
      <c r="L19" s="39"/>
      <c r="M19" s="52"/>
      <c r="N19" s="39"/>
      <c r="P19" s="12"/>
      <c r="Q19"/>
      <c r="R19" s="30">
        <v>44364</v>
      </c>
      <c r="S19" s="31">
        <v>831</v>
      </c>
      <c r="T19" s="41">
        <v>629</v>
      </c>
      <c r="U19" s="53">
        <f t="shared" ref="U19:U25" si="1">SUM(S19:T19)</f>
        <v>1460</v>
      </c>
      <c r="V19" s="54"/>
      <c r="X19" s="28"/>
      <c r="Y19" s="204"/>
      <c r="Z19" s="29" t="s">
        <v>40</v>
      </c>
      <c r="AA19" s="29">
        <v>32706</v>
      </c>
      <c r="AB19" s="29">
        <v>76337</v>
      </c>
      <c r="AC19" s="29">
        <f>AA19-AB19</f>
        <v>-43631</v>
      </c>
    </row>
    <row r="20" spans="2:32" ht="17.25" thickBot="1" x14ac:dyDescent="0.35">
      <c r="B20" s="34" t="s">
        <v>41</v>
      </c>
      <c r="C20" s="55">
        <f>SUM(C21/10)</f>
        <v>25285.5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44365</v>
      </c>
      <c r="S20" s="31">
        <v>463</v>
      </c>
      <c r="T20" s="31">
        <v>379</v>
      </c>
      <c r="U20" s="57">
        <f t="shared" si="1"/>
        <v>842</v>
      </c>
      <c r="V20" s="58"/>
      <c r="X20" s="28"/>
      <c r="Y20" s="203"/>
      <c r="Z20" s="25" t="s">
        <v>42</v>
      </c>
      <c r="AA20" s="25">
        <f>SUM(AA18:AA19)</f>
        <v>245040</v>
      </c>
      <c r="AB20" s="25">
        <f>SUM(AB18:AB19)</f>
        <v>237969</v>
      </c>
      <c r="AC20" s="25">
        <f>AA20-AB20</f>
        <v>7071</v>
      </c>
    </row>
    <row r="21" spans="2:32" ht="17.25" thickBot="1" x14ac:dyDescent="0.35">
      <c r="B21" s="92" t="s">
        <v>43</v>
      </c>
      <c r="C21" s="51">
        <f>SUM(C7:C19)</f>
        <v>252855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44366</v>
      </c>
      <c r="S21" s="31">
        <v>210</v>
      </c>
      <c r="T21" s="31">
        <v>246</v>
      </c>
      <c r="U21" s="57">
        <f t="shared" si="1"/>
        <v>456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44367</v>
      </c>
      <c r="S22" s="31">
        <v>232</v>
      </c>
      <c r="T22" s="41">
        <v>128</v>
      </c>
      <c r="U22" s="57">
        <f t="shared" si="1"/>
        <v>360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44368</v>
      </c>
      <c r="S23" s="31">
        <v>471</v>
      </c>
      <c r="T23" s="41">
        <v>328</v>
      </c>
      <c r="U23" s="57">
        <f t="shared" si="1"/>
        <v>799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44369</v>
      </c>
      <c r="S24" s="31">
        <v>579</v>
      </c>
      <c r="T24" s="41">
        <v>463</v>
      </c>
      <c r="U24" s="57">
        <f t="shared" si="1"/>
        <v>1042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44370</v>
      </c>
      <c r="S25" s="89">
        <v>341</v>
      </c>
      <c r="T25" s="90">
        <v>314</v>
      </c>
      <c r="U25" s="57">
        <f t="shared" si="1"/>
        <v>655</v>
      </c>
      <c r="V25" s="65"/>
      <c r="X25" s="28"/>
      <c r="Y25" s="202" t="s">
        <v>47</v>
      </c>
      <c r="Z25" s="29" t="s">
        <v>9</v>
      </c>
      <c r="AA25" s="29">
        <v>395017</v>
      </c>
      <c r="AB25" s="29">
        <v>322126</v>
      </c>
      <c r="AC25" s="29">
        <f>AA25-AB25</f>
        <v>72891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3127</v>
      </c>
      <c r="T26" s="25">
        <f>SUM(T19:T25)</f>
        <v>2487</v>
      </c>
      <c r="U26" s="26">
        <f>SUM(U19:U25)</f>
        <v>5614</v>
      </c>
      <c r="V26" s="50"/>
      <c r="X26" s="28"/>
      <c r="Y26" s="204"/>
      <c r="Z26" s="29" t="s">
        <v>10</v>
      </c>
      <c r="AA26" s="29">
        <v>67</v>
      </c>
      <c r="AB26" s="29">
        <v>372</v>
      </c>
      <c r="AC26" s="29">
        <f>AA26-AB26</f>
        <v>-305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395084</v>
      </c>
      <c r="AB27" s="25">
        <f>SUM(AB25:AB26)</f>
        <v>322498</v>
      </c>
      <c r="AC27" s="25">
        <f>AA27-AB27</f>
        <v>72586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373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1195</v>
      </c>
      <c r="U33" s="45">
        <v>3169</v>
      </c>
      <c r="V33" s="50">
        <f t="shared" ref="V33:V37" si="2">T33-U33</f>
        <v>-1974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8</v>
      </c>
      <c r="U35" s="45">
        <v>8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1161</v>
      </c>
      <c r="U36" s="45">
        <v>2880</v>
      </c>
      <c r="V36" s="50">
        <f t="shared" si="2"/>
        <v>-1719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60" t="s">
        <v>53</v>
      </c>
      <c r="S37" s="78"/>
      <c r="T37" s="45">
        <v>0</v>
      </c>
      <c r="U37" s="45">
        <v>267</v>
      </c>
      <c r="V37" s="50">
        <f t="shared" si="2"/>
        <v>-267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60" t="s">
        <v>54</v>
      </c>
      <c r="S38" s="78"/>
      <c r="T38" s="45">
        <v>0</v>
      </c>
      <c r="U38" s="45">
        <v>14</v>
      </c>
      <c r="V38" s="50">
        <f>T38-U38</f>
        <v>-14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26</v>
      </c>
      <c r="U39" s="45">
        <v>0</v>
      </c>
      <c r="V39" s="50">
        <f>T39-U39</f>
        <v>26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60" t="s">
        <v>303</v>
      </c>
      <c r="S40" s="161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60" t="s">
        <v>77</v>
      </c>
      <c r="S41" s="161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1161</v>
      </c>
      <c r="U42" s="25">
        <f>U34+U36+U41</f>
        <v>2880</v>
      </c>
      <c r="V42" s="25">
        <f>V34+V36</f>
        <v>-1719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365</v>
      </c>
      <c r="C47" s="93">
        <v>0</v>
      </c>
      <c r="D47" s="93">
        <v>0</v>
      </c>
      <c r="E47" s="93">
        <v>0</v>
      </c>
      <c r="F47" s="93">
        <v>0</v>
      </c>
      <c r="G47" s="93">
        <v>136</v>
      </c>
      <c r="H47" s="93">
        <v>11</v>
      </c>
      <c r="I47" s="93">
        <v>0</v>
      </c>
      <c r="J47" s="93">
        <v>25</v>
      </c>
      <c r="K47" s="93">
        <v>0</v>
      </c>
      <c r="L47" s="93">
        <v>208</v>
      </c>
      <c r="M47" s="93">
        <v>172</v>
      </c>
      <c r="N47" s="93">
        <v>208</v>
      </c>
      <c r="O47" s="83">
        <v>500</v>
      </c>
      <c r="P47" s="83" t="s">
        <v>73</v>
      </c>
      <c r="R47" s="82" t="s">
        <v>365</v>
      </c>
      <c r="S47" s="83">
        <f>K47</f>
        <v>0</v>
      </c>
      <c r="T47" s="83">
        <f>L47</f>
        <v>208</v>
      </c>
      <c r="U47" s="83">
        <f>M47</f>
        <v>172</v>
      </c>
      <c r="V47" s="83">
        <f>S47+T47</f>
        <v>208</v>
      </c>
    </row>
    <row r="48" spans="2:29" x14ac:dyDescent="0.3">
      <c r="B48" s="82" t="s">
        <v>366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366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>S48+T48</f>
        <v>0</v>
      </c>
    </row>
    <row r="49" spans="2:22" x14ac:dyDescent="0.3">
      <c r="B49" s="82" t="s">
        <v>367</v>
      </c>
      <c r="C49" s="93">
        <v>297</v>
      </c>
      <c r="D49" s="93">
        <v>142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581</v>
      </c>
      <c r="L49" s="93">
        <v>0</v>
      </c>
      <c r="M49" s="93">
        <v>439</v>
      </c>
      <c r="N49" s="93">
        <v>581</v>
      </c>
      <c r="O49" s="83">
        <v>500</v>
      </c>
      <c r="P49" s="83" t="s">
        <v>78</v>
      </c>
      <c r="R49" s="82" t="s">
        <v>367</v>
      </c>
      <c r="S49" s="83">
        <f>K49</f>
        <v>581</v>
      </c>
      <c r="T49" s="83">
        <f t="shared" si="3"/>
        <v>0</v>
      </c>
      <c r="U49" s="83">
        <f t="shared" si="3"/>
        <v>439</v>
      </c>
      <c r="V49" s="83">
        <f t="shared" ref="V49:V51" si="4">S49+T49</f>
        <v>581</v>
      </c>
    </row>
    <row r="50" spans="2:22" x14ac:dyDescent="0.3">
      <c r="B50" s="82" t="s">
        <v>368</v>
      </c>
      <c r="C50" s="93">
        <v>71</v>
      </c>
      <c r="D50" s="93">
        <v>62</v>
      </c>
      <c r="E50" s="93">
        <v>0</v>
      </c>
      <c r="F50" s="93">
        <v>0</v>
      </c>
      <c r="G50" s="93">
        <v>20</v>
      </c>
      <c r="H50" s="93">
        <v>47</v>
      </c>
      <c r="I50" s="93">
        <v>71</v>
      </c>
      <c r="J50" s="93">
        <v>11</v>
      </c>
      <c r="K50" s="93">
        <v>195</v>
      </c>
      <c r="L50" s="93">
        <v>207</v>
      </c>
      <c r="M50" s="93">
        <v>282</v>
      </c>
      <c r="N50" s="93">
        <v>402</v>
      </c>
      <c r="O50" s="83">
        <v>500</v>
      </c>
      <c r="P50" s="83" t="s">
        <v>73</v>
      </c>
      <c r="R50" s="82" t="s">
        <v>368</v>
      </c>
      <c r="S50" s="83">
        <f>K50</f>
        <v>195</v>
      </c>
      <c r="T50" s="83">
        <f t="shared" si="3"/>
        <v>207</v>
      </c>
      <c r="U50" s="83">
        <f t="shared" si="3"/>
        <v>282</v>
      </c>
      <c r="V50" s="83">
        <f t="shared" si="4"/>
        <v>402</v>
      </c>
    </row>
    <row r="51" spans="2:22" x14ac:dyDescent="0.3">
      <c r="B51" s="82" t="s">
        <v>369</v>
      </c>
      <c r="C51" s="93">
        <v>0</v>
      </c>
      <c r="D51" s="93">
        <v>0</v>
      </c>
      <c r="E51" s="93">
        <v>0</v>
      </c>
      <c r="F51" s="93">
        <v>0</v>
      </c>
      <c r="G51" s="93">
        <v>144</v>
      </c>
      <c r="H51" s="93">
        <v>20</v>
      </c>
      <c r="I51" s="93">
        <v>104</v>
      </c>
      <c r="J51" s="93">
        <v>0</v>
      </c>
      <c r="K51" s="93">
        <v>0</v>
      </c>
      <c r="L51" s="93">
        <v>288</v>
      </c>
      <c r="M51" s="93">
        <v>268</v>
      </c>
      <c r="N51" s="93">
        <v>288</v>
      </c>
      <c r="O51" s="83">
        <v>500</v>
      </c>
      <c r="P51" s="83" t="s">
        <v>73</v>
      </c>
      <c r="R51" s="82" t="s">
        <v>369</v>
      </c>
      <c r="S51" s="83">
        <f t="shared" si="3"/>
        <v>0</v>
      </c>
      <c r="T51" s="83">
        <f t="shared" si="3"/>
        <v>288</v>
      </c>
      <c r="U51" s="83">
        <f t="shared" si="3"/>
        <v>268</v>
      </c>
      <c r="V51" s="83">
        <f t="shared" si="4"/>
        <v>288</v>
      </c>
    </row>
    <row r="52" spans="2:22" x14ac:dyDescent="0.3">
      <c r="B52" s="82" t="s">
        <v>370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3">
        <v>500</v>
      </c>
      <c r="P52" s="83" t="s">
        <v>73</v>
      </c>
      <c r="R52" s="82" t="s">
        <v>370</v>
      </c>
      <c r="S52" s="83">
        <f t="shared" si="3"/>
        <v>0</v>
      </c>
      <c r="T52" s="83">
        <f>L52</f>
        <v>0</v>
      </c>
      <c r="U52" s="83">
        <f t="shared" si="3"/>
        <v>0</v>
      </c>
      <c r="V52" s="83">
        <f>S52+T52</f>
        <v>0</v>
      </c>
    </row>
    <row r="53" spans="2:22" x14ac:dyDescent="0.3">
      <c r="B53" s="82" t="s">
        <v>371</v>
      </c>
      <c r="C53" s="165">
        <v>4</v>
      </c>
      <c r="D53" s="165">
        <v>2</v>
      </c>
      <c r="E53" s="165">
        <v>0</v>
      </c>
      <c r="F53" s="165">
        <v>0</v>
      </c>
      <c r="G53" s="165">
        <v>1</v>
      </c>
      <c r="H53" s="165">
        <v>1</v>
      </c>
      <c r="I53" s="165">
        <v>0</v>
      </c>
      <c r="J53" s="165">
        <v>0</v>
      </c>
      <c r="K53" s="165">
        <v>8</v>
      </c>
      <c r="L53" s="165">
        <v>3</v>
      </c>
      <c r="M53" s="165">
        <v>8</v>
      </c>
      <c r="N53" s="165">
        <v>11</v>
      </c>
      <c r="O53" s="83">
        <v>500</v>
      </c>
      <c r="P53" s="83" t="s">
        <v>73</v>
      </c>
      <c r="R53" s="82" t="s">
        <v>371</v>
      </c>
      <c r="S53" s="83">
        <f t="shared" si="3"/>
        <v>8</v>
      </c>
      <c r="T53" s="83">
        <f t="shared" si="3"/>
        <v>3</v>
      </c>
      <c r="U53" s="83">
        <f t="shared" si="3"/>
        <v>8</v>
      </c>
      <c r="V53" s="83">
        <f>S53+T53</f>
        <v>11</v>
      </c>
    </row>
    <row r="54" spans="2:22" x14ac:dyDescent="0.3">
      <c r="B54" s="82" t="s">
        <v>26</v>
      </c>
      <c r="C54" s="82">
        <f>SUM(C47:C53)</f>
        <v>372</v>
      </c>
      <c r="D54" s="82">
        <f t="shared" ref="D54:O54" si="5">SUM(D47:D53)</f>
        <v>206</v>
      </c>
      <c r="E54" s="82">
        <f t="shared" si="5"/>
        <v>0</v>
      </c>
      <c r="F54" s="82">
        <f t="shared" si="5"/>
        <v>0</v>
      </c>
      <c r="G54" s="82">
        <f t="shared" si="5"/>
        <v>301</v>
      </c>
      <c r="H54" s="82">
        <f t="shared" si="5"/>
        <v>79</v>
      </c>
      <c r="I54" s="82">
        <f t="shared" si="5"/>
        <v>175</v>
      </c>
      <c r="J54" s="82">
        <f t="shared" si="5"/>
        <v>36</v>
      </c>
      <c r="K54" s="82">
        <f t="shared" si="5"/>
        <v>784</v>
      </c>
      <c r="L54" s="82">
        <f t="shared" si="5"/>
        <v>706</v>
      </c>
      <c r="M54" s="82">
        <f t="shared" si="5"/>
        <v>1169</v>
      </c>
      <c r="N54" s="82">
        <f t="shared" si="5"/>
        <v>1490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{82E006AC-B2F9-43D1-9A45-2D0EEEF0ADD7}</x14:id>
        </ext>
      </extLst>
    </cfRule>
    <cfRule type="top10" dxfId="55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{A0F95E87-4B69-4C9A-9BA0-DBA197ECEA33}</x14:id>
        </ext>
      </extLst>
    </cfRule>
    <cfRule type="top10" dxfId="54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{501F0070-53D0-4E33-A5EA-7131F4D028A2}</x14:id>
        </ext>
      </extLst>
    </cfRule>
    <cfRule type="top10" dxfId="53" priority="7" percent="1" rank="10"/>
  </conditionalFormatting>
  <conditionalFormatting sqref="O47:O53">
    <cfRule type="cellIs" dxfId="52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{0B77D8CC-1E8C-4D66-B5E3-F44D375CD1AC}</x14:id>
        </ext>
      </extLst>
    </cfRule>
  </conditionalFormatting>
  <conditionalFormatting sqref="C47:N53">
    <cfRule type="cellIs" dxfId="51" priority="3" operator="greaterThan">
      <formula>"O35"</formula>
    </cfRule>
  </conditionalFormatting>
  <conditionalFormatting sqref="N47:N53">
    <cfRule type="cellIs" dxfId="50" priority="1" operator="greaterThan">
      <formula>500</formula>
    </cfRule>
    <cfRule type="cellIs" dxfId="49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24929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4929" r:id="rId4"/>
      </mc:Fallback>
    </mc:AlternateContent>
    <mc:AlternateContent xmlns:mc="http://schemas.openxmlformats.org/markup-compatibility/2006">
      <mc:Choice Requires="x14">
        <oleObject progId="Unknown" shapeId="124930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4930" r:id="rId6"/>
      </mc:Fallback>
    </mc:AlternateContent>
    <mc:AlternateContent xmlns:mc="http://schemas.openxmlformats.org/markup-compatibility/2006">
      <mc:Choice Requires="x14">
        <oleObject progId="Unknown" shapeId="124931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4931" r:id="rId7"/>
      </mc:Fallback>
    </mc:AlternateContent>
    <mc:AlternateContent xmlns:mc="http://schemas.openxmlformats.org/markup-compatibility/2006">
      <mc:Choice Requires="x14">
        <oleObject progId="Unknown" shapeId="124932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4932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E006AC-B2F9-43D1-9A45-2D0EEEF0AD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A0F95E87-4B69-4C9A-9BA0-DBA197ECEA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501F0070-53D0-4E33-A5EA-7131F4D028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0B77D8CC-1E8C-4D66-B5E3-F44D375CD1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5390B14F-50D0-4911-B262-B2EC716DEAA5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'17TH - 23RD JUNE 2021'!S47:V47</xm:f>
              <xm:sqref>W47</xm:sqref>
            </x14:sparkline>
            <x14:sparkline>
              <xm:f>'17TH - 23RD JUNE 2021'!S48:V48</xm:f>
              <xm:sqref>W48</xm:sqref>
            </x14:sparkline>
            <x14:sparkline>
              <xm:f>'17TH - 23RD JUNE 2021'!S49:V49</xm:f>
              <xm:sqref>W49</xm:sqref>
            </x14:sparkline>
            <x14:sparkline>
              <xm:f>'17TH - 23RD JUNE 2021'!S50:V50</xm:f>
              <xm:sqref>W50</xm:sqref>
            </x14:sparkline>
            <x14:sparkline>
              <xm:f>'17TH - 23RD JUNE 2021'!S51:V51</xm:f>
              <xm:sqref>W51</xm:sqref>
            </x14:sparkline>
            <x14:sparkline>
              <xm:f>'17TH - 23RD JUNE 2021'!S52:V52</xm:f>
              <xm:sqref>W52</xm:sqref>
            </x14:sparkline>
            <x14:sparkline>
              <xm:f>'17TH - 23RD JUNE 2021'!S53:V53</xm:f>
              <xm:sqref>W53</xm:sqref>
            </x14:sparkline>
          </x14:sparklines>
        </x14:sparklineGroup>
      </x14:sparklineGroup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EE9A-CB8E-4C05-BD22-AA96E3C13252}">
  <dimension ref="B1:AF81"/>
  <sheetViews>
    <sheetView topLeftCell="B1" zoomScaleNormal="100" workbookViewId="0">
      <selection activeCell="B10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375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377</v>
      </c>
      <c r="S5" s="3"/>
      <c r="T5" s="3"/>
      <c r="U5" s="4"/>
      <c r="V5" s="5"/>
      <c r="Y5" s="6"/>
      <c r="Z5" s="7" t="s">
        <v>379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1259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19</v>
      </c>
      <c r="AB7" s="29">
        <v>20</v>
      </c>
      <c r="AC7" s="29">
        <f>AA7-AB7</f>
        <v>-1</v>
      </c>
    </row>
    <row r="8" spans="2:29" ht="17.25" thickBot="1" x14ac:dyDescent="0.35">
      <c r="B8" s="16" t="s">
        <v>15</v>
      </c>
      <c r="C8" s="17">
        <v>72855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44371</v>
      </c>
      <c r="S8" s="31">
        <v>33940</v>
      </c>
      <c r="T8" s="41">
        <v>194</v>
      </c>
      <c r="U8" s="32">
        <f>S8+T8</f>
        <v>34134</v>
      </c>
      <c r="V8" s="147">
        <v>72</v>
      </c>
      <c r="X8" s="28"/>
      <c r="Y8" s="204"/>
      <c r="Z8" s="29" t="s">
        <v>16</v>
      </c>
      <c r="AA8" s="148">
        <v>1</v>
      </c>
      <c r="AB8" s="148">
        <v>0</v>
      </c>
      <c r="AC8" s="29">
        <f>AF23-AB8</f>
        <v>0</v>
      </c>
    </row>
    <row r="9" spans="2:29" ht="17.25" thickBot="1" x14ac:dyDescent="0.35">
      <c r="B9" s="16" t="s">
        <v>7</v>
      </c>
      <c r="C9" s="17">
        <v>14667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44372</v>
      </c>
      <c r="S9" s="31">
        <v>38212</v>
      </c>
      <c r="T9" s="31">
        <v>758</v>
      </c>
      <c r="U9" s="32">
        <f t="shared" ref="U9:U13" si="0">S9+T9</f>
        <v>38970</v>
      </c>
      <c r="V9" s="147">
        <v>45</v>
      </c>
      <c r="X9" s="28"/>
      <c r="Y9" s="204"/>
      <c r="Z9" s="29" t="s">
        <v>18</v>
      </c>
      <c r="AA9" s="29">
        <v>0</v>
      </c>
      <c r="AB9" s="29">
        <v>1</v>
      </c>
      <c r="AC9" s="29">
        <f>AA9-AB9</f>
        <v>-1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44373</v>
      </c>
      <c r="S10" s="31">
        <v>16329</v>
      </c>
      <c r="T10" s="31">
        <v>67</v>
      </c>
      <c r="U10" s="32">
        <f t="shared" si="0"/>
        <v>16396</v>
      </c>
      <c r="V10" s="147">
        <v>18</v>
      </c>
      <c r="X10" s="28"/>
      <c r="Y10" s="204"/>
      <c r="Z10" s="29" t="s">
        <v>19</v>
      </c>
      <c r="AA10" s="29">
        <v>19</v>
      </c>
      <c r="AB10" s="29">
        <v>17</v>
      </c>
      <c r="AC10" s="29">
        <f>AA10-AB10</f>
        <v>2</v>
      </c>
    </row>
    <row r="11" spans="2:29" ht="17.25" thickBot="1" x14ac:dyDescent="0.35">
      <c r="B11" s="34" t="s">
        <v>79</v>
      </c>
      <c r="C11" s="35">
        <v>9996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44374</v>
      </c>
      <c r="S11" s="31">
        <v>8181</v>
      </c>
      <c r="T11" s="31">
        <v>0</v>
      </c>
      <c r="U11" s="32">
        <f t="shared" si="0"/>
        <v>8181</v>
      </c>
      <c r="V11" s="147">
        <v>19</v>
      </c>
      <c r="X11" s="28"/>
      <c r="Y11" s="203"/>
      <c r="Z11" s="29" t="s">
        <v>20</v>
      </c>
      <c r="AA11" s="29">
        <v>2</v>
      </c>
      <c r="AB11" s="29">
        <v>2</v>
      </c>
      <c r="AC11" s="29">
        <f>AA11-AB11</f>
        <v>0</v>
      </c>
    </row>
    <row r="12" spans="2:29" ht="17.25" thickBot="1" x14ac:dyDescent="0.35">
      <c r="B12" s="34" t="s">
        <v>363</v>
      </c>
      <c r="C12" s="35">
        <v>18880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44375</v>
      </c>
      <c r="S12" s="31">
        <v>9176</v>
      </c>
      <c r="T12" s="31">
        <v>0</v>
      </c>
      <c r="U12" s="32">
        <f t="shared" si="0"/>
        <v>9176</v>
      </c>
      <c r="V12" s="147">
        <v>21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962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44376</v>
      </c>
      <c r="S13" s="31">
        <v>26339</v>
      </c>
      <c r="T13" s="31">
        <v>0</v>
      </c>
      <c r="U13" s="32">
        <f t="shared" si="0"/>
        <v>26339</v>
      </c>
      <c r="V13" s="147">
        <v>51</v>
      </c>
      <c r="X13" s="28"/>
      <c r="Y13" s="206" t="s">
        <v>21</v>
      </c>
      <c r="Z13" s="29" t="s">
        <v>22</v>
      </c>
      <c r="AA13" s="91">
        <v>162370</v>
      </c>
      <c r="AB13" s="91">
        <v>245040</v>
      </c>
      <c r="AC13" s="29">
        <f>AA13-AB13</f>
        <v>-82670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44377</v>
      </c>
      <c r="S14" s="31">
        <v>30193</v>
      </c>
      <c r="T14" s="31">
        <v>184</v>
      </c>
      <c r="U14" s="32">
        <f>S14+T14</f>
        <v>30377</v>
      </c>
      <c r="V14" s="147">
        <v>52</v>
      </c>
      <c r="X14" s="28"/>
      <c r="Y14" s="207"/>
      <c r="Z14" s="29" t="s">
        <v>24</v>
      </c>
      <c r="AA14" s="91">
        <v>1203</v>
      </c>
      <c r="AB14" s="91">
        <v>7815</v>
      </c>
      <c r="AC14" s="29">
        <f>AA14-AB14</f>
        <v>-6612</v>
      </c>
    </row>
    <row r="15" spans="2:29" ht="17.25" thickBot="1" x14ac:dyDescent="0.35">
      <c r="B15" s="34" t="s">
        <v>25</v>
      </c>
      <c r="C15" s="35">
        <v>22000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162370</v>
      </c>
      <c r="T15" s="26">
        <f>SUM(T8:T14)</f>
        <v>1203</v>
      </c>
      <c r="U15" s="26">
        <f>SUM(U8:U14)</f>
        <v>163573</v>
      </c>
      <c r="V15" s="26">
        <f>SUM(V8:V14)</f>
        <v>278</v>
      </c>
      <c r="X15" s="28"/>
      <c r="Y15" s="207"/>
      <c r="Z15" s="25" t="s">
        <v>27</v>
      </c>
      <c r="AA15" s="25">
        <f>SUM(AA13:AA14)</f>
        <v>163573</v>
      </c>
      <c r="AB15" s="25">
        <f>SUM(AB13:AB14)</f>
        <v>252855</v>
      </c>
      <c r="AC15" s="25">
        <f>AA15-AB15</f>
        <v>-89282</v>
      </c>
    </row>
    <row r="16" spans="2:29" ht="17.25" thickBot="1" x14ac:dyDescent="0.35">
      <c r="B16" s="34" t="s">
        <v>258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23367.571428571428</v>
      </c>
      <c r="AB16" s="46">
        <f>AB15/7</f>
        <v>36122.142857142855</v>
      </c>
      <c r="AC16" s="46">
        <f>AC15/7</f>
        <v>-12754.571428571429</v>
      </c>
    </row>
    <row r="17" spans="2:32" ht="17.25" thickBot="1" x14ac:dyDescent="0.35">
      <c r="B17" s="34" t="s">
        <v>30</v>
      </c>
      <c r="C17" s="35">
        <v>339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10947</v>
      </c>
      <c r="D18" s="219" t="s">
        <v>376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140370</v>
      </c>
      <c r="AB18" s="88">
        <v>212334</v>
      </c>
      <c r="AC18" s="29">
        <f>AA18-AB18</f>
        <v>-71964</v>
      </c>
    </row>
    <row r="19" spans="2:32" ht="17.25" thickBot="1" x14ac:dyDescent="0.35">
      <c r="B19" s="34" t="s">
        <v>39</v>
      </c>
      <c r="C19" s="51">
        <v>11668</v>
      </c>
      <c r="D19" s="164"/>
      <c r="E19" s="164"/>
      <c r="F19" s="164"/>
      <c r="G19" s="164"/>
      <c r="H19" s="164"/>
      <c r="I19" s="164"/>
      <c r="J19" s="164"/>
      <c r="K19"/>
      <c r="L19" s="39"/>
      <c r="M19" s="52"/>
      <c r="N19" s="39"/>
      <c r="P19" s="12"/>
      <c r="Q19"/>
      <c r="R19" s="30">
        <v>44371</v>
      </c>
      <c r="S19" s="31">
        <v>210</v>
      </c>
      <c r="T19" s="41">
        <v>155</v>
      </c>
      <c r="U19" s="53">
        <f t="shared" ref="U19:U25" si="1">SUM(S19:T19)</f>
        <v>365</v>
      </c>
      <c r="V19" s="54"/>
      <c r="X19" s="28"/>
      <c r="Y19" s="204"/>
      <c r="Z19" s="29" t="s">
        <v>40</v>
      </c>
      <c r="AA19" s="29">
        <v>22000</v>
      </c>
      <c r="AB19" s="29">
        <v>32706</v>
      </c>
      <c r="AC19" s="29">
        <f>AA19-AB19</f>
        <v>-10706</v>
      </c>
    </row>
    <row r="20" spans="2:32" ht="17.25" thickBot="1" x14ac:dyDescent="0.35">
      <c r="B20" s="34" t="s">
        <v>41</v>
      </c>
      <c r="C20" s="55">
        <f>SUM(C21/10)</f>
        <v>16357.3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44372</v>
      </c>
      <c r="S20" s="31">
        <v>129</v>
      </c>
      <c r="T20" s="31">
        <v>141</v>
      </c>
      <c r="U20" s="57">
        <f t="shared" si="1"/>
        <v>270</v>
      </c>
      <c r="V20" s="58"/>
      <c r="X20" s="28"/>
      <c r="Y20" s="203"/>
      <c r="Z20" s="25" t="s">
        <v>42</v>
      </c>
      <c r="AA20" s="25">
        <f>SUM(AA18:AA19)</f>
        <v>162370</v>
      </c>
      <c r="AB20" s="25">
        <f>SUM(AB18:AB19)</f>
        <v>245040</v>
      </c>
      <c r="AC20" s="25">
        <f>AA20-AB20</f>
        <v>-82670</v>
      </c>
    </row>
    <row r="21" spans="2:32" ht="17.25" thickBot="1" x14ac:dyDescent="0.35">
      <c r="B21" s="92" t="s">
        <v>43</v>
      </c>
      <c r="C21" s="51">
        <f>SUM(C7:C19)</f>
        <v>163573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44373</v>
      </c>
      <c r="S21" s="31">
        <v>104</v>
      </c>
      <c r="T21" s="31">
        <v>129</v>
      </c>
      <c r="U21" s="57">
        <f t="shared" si="1"/>
        <v>233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44374</v>
      </c>
      <c r="S22" s="31">
        <v>41</v>
      </c>
      <c r="T22" s="41">
        <v>10</v>
      </c>
      <c r="U22" s="57">
        <f t="shared" si="1"/>
        <v>51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44375</v>
      </c>
      <c r="S23" s="31">
        <v>7</v>
      </c>
      <c r="T23" s="41">
        <v>15</v>
      </c>
      <c r="U23" s="57">
        <f t="shared" si="1"/>
        <v>22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44376</v>
      </c>
      <c r="S24" s="31">
        <v>362</v>
      </c>
      <c r="T24" s="41">
        <v>147</v>
      </c>
      <c r="U24" s="57">
        <f t="shared" si="1"/>
        <v>509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44377</v>
      </c>
      <c r="S25" s="89">
        <v>290</v>
      </c>
      <c r="T25" s="90">
        <v>217</v>
      </c>
      <c r="U25" s="57">
        <f t="shared" si="1"/>
        <v>507</v>
      </c>
      <c r="V25" s="65"/>
      <c r="X25" s="28"/>
      <c r="Y25" s="202" t="s">
        <v>47</v>
      </c>
      <c r="Z25" s="29" t="s">
        <v>9</v>
      </c>
      <c r="AA25" s="29">
        <v>271858</v>
      </c>
      <c r="AB25" s="29">
        <v>395017</v>
      </c>
      <c r="AC25" s="29">
        <f>AA25-AB25</f>
        <v>-123159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1143</v>
      </c>
      <c r="T26" s="25">
        <f>SUM(T19:T25)</f>
        <v>814</v>
      </c>
      <c r="U26" s="26">
        <f>SUM(U19:U25)</f>
        <v>1957</v>
      </c>
      <c r="V26" s="50"/>
      <c r="X26" s="28"/>
      <c r="Y26" s="204"/>
      <c r="Z26" s="29" t="s">
        <v>10</v>
      </c>
      <c r="AA26" s="29">
        <v>60</v>
      </c>
      <c r="AB26" s="29">
        <v>67</v>
      </c>
      <c r="AC26" s="29">
        <f>AA26-AB26</f>
        <v>-7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271918</v>
      </c>
      <c r="AB27" s="25">
        <f>SUM(AB25:AB26)</f>
        <v>395084</v>
      </c>
      <c r="AC27" s="25">
        <f>AA27-AB27</f>
        <v>-123166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378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5446</v>
      </c>
      <c r="U33" s="45">
        <v>1195</v>
      </c>
      <c r="V33" s="50">
        <f t="shared" ref="V33:V37" si="2">T33-U33</f>
        <v>4251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8</v>
      </c>
      <c r="U35" s="45">
        <v>8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4846</v>
      </c>
      <c r="U36" s="45">
        <v>1161</v>
      </c>
      <c r="V36" s="50">
        <f t="shared" si="2"/>
        <v>3685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62" t="s">
        <v>53</v>
      </c>
      <c r="S37" s="78"/>
      <c r="T37" s="45">
        <v>550</v>
      </c>
      <c r="U37" s="45">
        <v>0</v>
      </c>
      <c r="V37" s="50">
        <f t="shared" si="2"/>
        <v>550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62" t="s">
        <v>54</v>
      </c>
      <c r="S38" s="78"/>
      <c r="T38" s="45">
        <v>42</v>
      </c>
      <c r="U38" s="45">
        <v>0</v>
      </c>
      <c r="V38" s="50">
        <f>T38-U38</f>
        <v>42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26</v>
      </c>
      <c r="V39" s="50">
        <f>T39-U39</f>
        <v>-26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62" t="s">
        <v>303</v>
      </c>
      <c r="S40" s="163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62" t="s">
        <v>77</v>
      </c>
      <c r="S41" s="163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4846</v>
      </c>
      <c r="U42" s="25">
        <f>U34+U36+U41</f>
        <v>1161</v>
      </c>
      <c r="V42" s="25">
        <f>V34+V36</f>
        <v>3685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380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380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381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381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>S48+T48</f>
        <v>0</v>
      </c>
    </row>
    <row r="49" spans="2:22" x14ac:dyDescent="0.3">
      <c r="B49" s="82" t="s">
        <v>382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40</v>
      </c>
      <c r="I49" s="93">
        <v>0</v>
      </c>
      <c r="J49" s="93">
        <v>0</v>
      </c>
      <c r="K49" s="93">
        <v>0</v>
      </c>
      <c r="L49" s="93">
        <v>80</v>
      </c>
      <c r="M49" s="93">
        <v>40</v>
      </c>
      <c r="N49" s="93">
        <v>80</v>
      </c>
      <c r="O49" s="83">
        <v>500</v>
      </c>
      <c r="P49" s="83" t="s">
        <v>73</v>
      </c>
      <c r="R49" s="82" t="s">
        <v>382</v>
      </c>
      <c r="S49" s="83">
        <f>K49</f>
        <v>0</v>
      </c>
      <c r="T49" s="83">
        <f t="shared" si="3"/>
        <v>80</v>
      </c>
      <c r="U49" s="83">
        <f t="shared" si="3"/>
        <v>40</v>
      </c>
      <c r="V49" s="83">
        <f t="shared" ref="V49:V51" si="4">S49+T49</f>
        <v>80</v>
      </c>
    </row>
    <row r="50" spans="2:22" x14ac:dyDescent="0.3">
      <c r="B50" s="82" t="s">
        <v>383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83">
        <v>500</v>
      </c>
      <c r="P50" s="83" t="s">
        <v>73</v>
      </c>
      <c r="R50" s="82" t="s">
        <v>383</v>
      </c>
      <c r="S50" s="83">
        <f>K50</f>
        <v>0</v>
      </c>
      <c r="T50" s="83">
        <f t="shared" si="3"/>
        <v>0</v>
      </c>
      <c r="U50" s="83">
        <f t="shared" si="3"/>
        <v>0</v>
      </c>
      <c r="V50" s="83">
        <f t="shared" si="4"/>
        <v>0</v>
      </c>
    </row>
    <row r="51" spans="2:22" x14ac:dyDescent="0.3">
      <c r="B51" s="82" t="s">
        <v>386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3">
        <v>500</v>
      </c>
      <c r="P51" s="83" t="s">
        <v>73</v>
      </c>
      <c r="R51" s="82" t="s">
        <v>386</v>
      </c>
      <c r="S51" s="83">
        <f t="shared" si="3"/>
        <v>0</v>
      </c>
      <c r="T51" s="83">
        <f t="shared" si="3"/>
        <v>0</v>
      </c>
      <c r="U51" s="83">
        <f t="shared" si="3"/>
        <v>0</v>
      </c>
      <c r="V51" s="83">
        <f t="shared" si="4"/>
        <v>0</v>
      </c>
    </row>
    <row r="52" spans="2:22" x14ac:dyDescent="0.3">
      <c r="B52" s="82" t="s">
        <v>384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3">
        <v>500</v>
      </c>
      <c r="P52" s="83" t="s">
        <v>73</v>
      </c>
      <c r="R52" s="82" t="s">
        <v>384</v>
      </c>
      <c r="S52" s="83">
        <f t="shared" si="3"/>
        <v>0</v>
      </c>
      <c r="T52" s="83">
        <f>L52</f>
        <v>0</v>
      </c>
      <c r="U52" s="83">
        <f t="shared" si="3"/>
        <v>0</v>
      </c>
      <c r="V52" s="83">
        <f>S52+T52</f>
        <v>0</v>
      </c>
    </row>
    <row r="53" spans="2:22" x14ac:dyDescent="0.3">
      <c r="B53" s="82" t="s">
        <v>385</v>
      </c>
      <c r="C53" s="165">
        <v>0</v>
      </c>
      <c r="D53" s="165">
        <v>0</v>
      </c>
      <c r="E53" s="165">
        <v>0</v>
      </c>
      <c r="F53" s="165">
        <v>10</v>
      </c>
      <c r="G53" s="165">
        <v>0</v>
      </c>
      <c r="H53" s="165">
        <v>5</v>
      </c>
      <c r="I53" s="165">
        <v>0</v>
      </c>
      <c r="J53" s="165">
        <v>0</v>
      </c>
      <c r="K53" s="165">
        <v>20</v>
      </c>
      <c r="L53" s="165">
        <v>10</v>
      </c>
      <c r="M53" s="165">
        <v>15</v>
      </c>
      <c r="N53" s="165">
        <v>30</v>
      </c>
      <c r="O53" s="83">
        <v>500</v>
      </c>
      <c r="P53" s="83" t="s">
        <v>73</v>
      </c>
      <c r="R53" s="82" t="s">
        <v>385</v>
      </c>
      <c r="S53" s="83">
        <f t="shared" si="3"/>
        <v>20</v>
      </c>
      <c r="T53" s="83">
        <f t="shared" si="3"/>
        <v>10</v>
      </c>
      <c r="U53" s="83">
        <f t="shared" si="3"/>
        <v>15</v>
      </c>
      <c r="V53" s="83">
        <f>S53+T53</f>
        <v>30</v>
      </c>
    </row>
    <row r="54" spans="2:22" x14ac:dyDescent="0.3">
      <c r="B54" s="82" t="s">
        <v>26</v>
      </c>
      <c r="C54" s="82">
        <f>SUM(C47:C53)</f>
        <v>0</v>
      </c>
      <c r="D54" s="82">
        <f t="shared" ref="D54:O54" si="5">SUM(D47:D53)</f>
        <v>0</v>
      </c>
      <c r="E54" s="82">
        <f t="shared" si="5"/>
        <v>0</v>
      </c>
      <c r="F54" s="82">
        <f t="shared" si="5"/>
        <v>10</v>
      </c>
      <c r="G54" s="82">
        <f t="shared" si="5"/>
        <v>0</v>
      </c>
      <c r="H54" s="82">
        <f t="shared" si="5"/>
        <v>45</v>
      </c>
      <c r="I54" s="82">
        <f t="shared" si="5"/>
        <v>0</v>
      </c>
      <c r="J54" s="82">
        <f t="shared" si="5"/>
        <v>0</v>
      </c>
      <c r="K54" s="82">
        <f t="shared" si="5"/>
        <v>20</v>
      </c>
      <c r="L54" s="82">
        <f t="shared" si="5"/>
        <v>90</v>
      </c>
      <c r="M54" s="82">
        <f t="shared" si="5"/>
        <v>55</v>
      </c>
      <c r="N54" s="82">
        <f t="shared" si="5"/>
        <v>110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{2EF8D096-AED0-493F-B908-076C4B1C77AC}</x14:id>
        </ext>
      </extLst>
    </cfRule>
    <cfRule type="top10" dxfId="48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{2785965C-041D-4C08-B343-F710C4845C21}</x14:id>
        </ext>
      </extLst>
    </cfRule>
    <cfRule type="top10" dxfId="47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{925EA720-735C-407F-9771-B17978ED8852}</x14:id>
        </ext>
      </extLst>
    </cfRule>
    <cfRule type="top10" dxfId="46" priority="7" percent="1" rank="10"/>
  </conditionalFormatting>
  <conditionalFormatting sqref="O47:O53">
    <cfRule type="cellIs" dxfId="45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{D0B57239-BADE-487E-92CA-B5913C955C3C}</x14:id>
        </ext>
      </extLst>
    </cfRule>
  </conditionalFormatting>
  <conditionalFormatting sqref="C47:N53">
    <cfRule type="cellIs" dxfId="44" priority="3" operator="greaterThan">
      <formula>"O35"</formula>
    </cfRule>
  </conditionalFormatting>
  <conditionalFormatting sqref="N47:N53">
    <cfRule type="cellIs" dxfId="43" priority="1" operator="greaterThan">
      <formula>500</formula>
    </cfRule>
    <cfRule type="cellIs" dxfId="42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25953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5953" r:id="rId4"/>
      </mc:Fallback>
    </mc:AlternateContent>
    <mc:AlternateContent xmlns:mc="http://schemas.openxmlformats.org/markup-compatibility/2006">
      <mc:Choice Requires="x14">
        <oleObject progId="Unknown" shapeId="125954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5954" r:id="rId6"/>
      </mc:Fallback>
    </mc:AlternateContent>
    <mc:AlternateContent xmlns:mc="http://schemas.openxmlformats.org/markup-compatibility/2006">
      <mc:Choice Requires="x14">
        <oleObject progId="Unknown" shapeId="125955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5955" r:id="rId7"/>
      </mc:Fallback>
    </mc:AlternateContent>
    <mc:AlternateContent xmlns:mc="http://schemas.openxmlformats.org/markup-compatibility/2006">
      <mc:Choice Requires="x14">
        <oleObject progId="Unknown" shapeId="125956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5956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F8D096-AED0-493F-B908-076C4B1C77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2785965C-041D-4C08-B343-F710C4845C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925EA720-735C-407F-9771-B17978ED88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D0B57239-BADE-487E-92CA-B5913C955C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80705CD9-E200-4EC5-8436-AE5EFEED65C4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'24TH -30TH JUNE 2021'!S47:V47</xm:f>
              <xm:sqref>W47</xm:sqref>
            </x14:sparkline>
            <x14:sparkline>
              <xm:f>'24TH -30TH JUNE 2021'!S48:V48</xm:f>
              <xm:sqref>W48</xm:sqref>
            </x14:sparkline>
            <x14:sparkline>
              <xm:f>'24TH -30TH JUNE 2021'!S49:V49</xm:f>
              <xm:sqref>W49</xm:sqref>
            </x14:sparkline>
            <x14:sparkline>
              <xm:f>'24TH -30TH JUNE 2021'!S50:V50</xm:f>
              <xm:sqref>W50</xm:sqref>
            </x14:sparkline>
            <x14:sparkline>
              <xm:f>'24TH -30TH JUNE 2021'!S51:V51</xm:f>
              <xm:sqref>W51</xm:sqref>
            </x14:sparkline>
            <x14:sparkline>
              <xm:f>'24TH -30TH JUNE 2021'!S52:V52</xm:f>
              <xm:sqref>W52</xm:sqref>
            </x14:sparkline>
            <x14:sparkline>
              <xm:f>'24TH -30TH JUNE 2021'!S53:V53</xm:f>
              <xm:sqref>W53</xm:sqref>
            </x14:sparkline>
          </x14:sparklines>
        </x14:sparklineGroup>
      </x14:sparklineGroup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4E2BA-0EA7-472D-B29B-6EA39A49D39E}">
  <dimension ref="B1:AF81"/>
  <sheetViews>
    <sheetView topLeftCell="H22" workbookViewId="0">
      <selection activeCell="A49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387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389</v>
      </c>
      <c r="S5" s="3"/>
      <c r="T5" s="3"/>
      <c r="U5" s="4"/>
      <c r="V5" s="5"/>
      <c r="Y5" s="6"/>
      <c r="Z5" s="7" t="s">
        <v>391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14</v>
      </c>
      <c r="AB7" s="29">
        <v>19</v>
      </c>
      <c r="AC7" s="29">
        <f>AA7-AB7</f>
        <v>-5</v>
      </c>
    </row>
    <row r="8" spans="2:29" ht="17.25" thickBot="1" x14ac:dyDescent="0.35">
      <c r="B8" s="16" t="s">
        <v>15</v>
      </c>
      <c r="C8" s="17">
        <v>54430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44378</v>
      </c>
      <c r="S8" s="31">
        <v>34649</v>
      </c>
      <c r="T8" s="41">
        <v>82</v>
      </c>
      <c r="U8" s="32">
        <f>S8+T8</f>
        <v>34731</v>
      </c>
      <c r="V8" s="147"/>
      <c r="X8" s="28"/>
      <c r="Y8" s="204"/>
      <c r="Z8" s="29" t="s">
        <v>16</v>
      </c>
      <c r="AA8" s="148">
        <v>0</v>
      </c>
      <c r="AB8" s="148">
        <v>1</v>
      </c>
      <c r="AC8" s="29">
        <f>AF23-AB8</f>
        <v>-1</v>
      </c>
    </row>
    <row r="9" spans="2:29" ht="17.25" thickBot="1" x14ac:dyDescent="0.35">
      <c r="B9" s="16" t="s">
        <v>7</v>
      </c>
      <c r="C9" s="17">
        <v>89947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44379</v>
      </c>
      <c r="S9" s="31">
        <v>36076</v>
      </c>
      <c r="T9" s="31">
        <v>0</v>
      </c>
      <c r="U9" s="32">
        <f t="shared" ref="U9:U13" si="0">S9+T9</f>
        <v>36076</v>
      </c>
      <c r="V9" s="147"/>
      <c r="X9" s="28"/>
      <c r="Y9" s="204"/>
      <c r="Z9" s="29" t="s">
        <v>18</v>
      </c>
      <c r="AA9" s="29">
        <v>0</v>
      </c>
      <c r="AB9" s="29">
        <v>0</v>
      </c>
      <c r="AC9" s="29">
        <f>AA9-AB9</f>
        <v>0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44380</v>
      </c>
      <c r="S10" s="31">
        <v>33149</v>
      </c>
      <c r="T10" s="31">
        <v>0</v>
      </c>
      <c r="U10" s="32">
        <f t="shared" si="0"/>
        <v>33149</v>
      </c>
      <c r="V10" s="147"/>
      <c r="X10" s="28"/>
      <c r="Y10" s="204"/>
      <c r="Z10" s="29" t="s">
        <v>19</v>
      </c>
      <c r="AA10" s="29">
        <v>23</v>
      </c>
      <c r="AB10" s="29">
        <v>19</v>
      </c>
      <c r="AC10" s="29">
        <f>AA10-AB10</f>
        <v>4</v>
      </c>
    </row>
    <row r="11" spans="2:29" ht="17.25" thickBot="1" x14ac:dyDescent="0.35">
      <c r="B11" s="34" t="s">
        <v>79</v>
      </c>
      <c r="C11" s="35">
        <v>0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44381</v>
      </c>
      <c r="S11" s="31">
        <v>25138</v>
      </c>
      <c r="T11" s="31">
        <v>0</v>
      </c>
      <c r="U11" s="32">
        <f t="shared" si="0"/>
        <v>25138</v>
      </c>
      <c r="V11" s="147"/>
      <c r="X11" s="28"/>
      <c r="Y11" s="203"/>
      <c r="Z11" s="29" t="s">
        <v>20</v>
      </c>
      <c r="AA11" s="29">
        <v>0</v>
      </c>
      <c r="AB11" s="29">
        <v>2</v>
      </c>
      <c r="AC11" s="29">
        <f>AA11-AB11</f>
        <v>-2</v>
      </c>
    </row>
    <row r="12" spans="2:29" ht="17.25" thickBot="1" x14ac:dyDescent="0.35">
      <c r="B12" s="34" t="s">
        <v>363</v>
      </c>
      <c r="C12" s="35">
        <v>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44382</v>
      </c>
      <c r="S12" s="31">
        <v>22494</v>
      </c>
      <c r="T12" s="31">
        <v>0</v>
      </c>
      <c r="U12" s="32">
        <f t="shared" si="0"/>
        <v>22494</v>
      </c>
      <c r="V12" s="147"/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346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44383</v>
      </c>
      <c r="S13" s="31">
        <v>21462</v>
      </c>
      <c r="T13" s="31">
        <v>0</v>
      </c>
      <c r="U13" s="32">
        <f t="shared" si="0"/>
        <v>21462</v>
      </c>
      <c r="V13" s="147"/>
      <c r="X13" s="28"/>
      <c r="Y13" s="206" t="s">
        <v>21</v>
      </c>
      <c r="Z13" s="29" t="s">
        <v>22</v>
      </c>
      <c r="AA13" s="91">
        <v>191381</v>
      </c>
      <c r="AB13" s="91">
        <v>162370</v>
      </c>
      <c r="AC13" s="29">
        <f>AA13-AB13</f>
        <v>29011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44384</v>
      </c>
      <c r="S14" s="31">
        <v>18413</v>
      </c>
      <c r="T14" s="31">
        <v>0</v>
      </c>
      <c r="U14" s="32">
        <f>S14+T14</f>
        <v>18413</v>
      </c>
      <c r="V14" s="147"/>
      <c r="X14" s="28"/>
      <c r="Y14" s="207"/>
      <c r="Z14" s="29" t="s">
        <v>24</v>
      </c>
      <c r="AA14" s="91">
        <v>82</v>
      </c>
      <c r="AB14" s="91">
        <v>1203</v>
      </c>
      <c r="AC14" s="29">
        <f>AA14-AB14</f>
        <v>-1121</v>
      </c>
    </row>
    <row r="15" spans="2:29" ht="17.25" thickBot="1" x14ac:dyDescent="0.35">
      <c r="B15" s="34" t="s">
        <v>25</v>
      </c>
      <c r="C15" s="35">
        <v>0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191381</v>
      </c>
      <c r="T15" s="26">
        <f>SUM(T8:T14)</f>
        <v>82</v>
      </c>
      <c r="U15" s="26">
        <f>SUM(U8:U14)</f>
        <v>191463</v>
      </c>
      <c r="V15" s="26">
        <f>SUM(V8:V14)</f>
        <v>0</v>
      </c>
      <c r="X15" s="28"/>
      <c r="Y15" s="207"/>
      <c r="Z15" s="25" t="s">
        <v>27</v>
      </c>
      <c r="AA15" s="25">
        <f>SUM(AA13:AA14)</f>
        <v>191463</v>
      </c>
      <c r="AB15" s="25">
        <f>SUM(AB13:AB14)</f>
        <v>163573</v>
      </c>
      <c r="AC15" s="25">
        <f>AA15-AB15</f>
        <v>27890</v>
      </c>
    </row>
    <row r="16" spans="2:29" ht="17.25" thickBot="1" x14ac:dyDescent="0.35">
      <c r="B16" s="34" t="s">
        <v>258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27351.857142857141</v>
      </c>
      <c r="AB16" s="46">
        <f>AB15/7</f>
        <v>23367.571428571428</v>
      </c>
      <c r="AC16" s="46">
        <f>AC15/7</f>
        <v>3984.2857142857142</v>
      </c>
    </row>
    <row r="17" spans="2:32" ht="17.25" thickBot="1" x14ac:dyDescent="0.35">
      <c r="B17" s="34" t="s">
        <v>30</v>
      </c>
      <c r="C17" s="35">
        <v>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4817</v>
      </c>
      <c r="D18" s="219" t="s">
        <v>388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191381</v>
      </c>
      <c r="AB18" s="88">
        <v>140370</v>
      </c>
      <c r="AC18" s="29">
        <f>AA18-AB18</f>
        <v>51011</v>
      </c>
    </row>
    <row r="19" spans="2:32" ht="17.25" thickBot="1" x14ac:dyDescent="0.35">
      <c r="B19" s="34" t="s">
        <v>39</v>
      </c>
      <c r="C19" s="51">
        <v>41923</v>
      </c>
      <c r="D19" s="166"/>
      <c r="E19" s="166"/>
      <c r="F19" s="166"/>
      <c r="G19" s="166"/>
      <c r="H19" s="166"/>
      <c r="I19" s="166"/>
      <c r="J19" s="166"/>
      <c r="K19"/>
      <c r="L19" s="39"/>
      <c r="M19" s="52"/>
      <c r="N19" s="39"/>
      <c r="P19" s="12"/>
      <c r="Q19"/>
      <c r="R19" s="30">
        <v>44378</v>
      </c>
      <c r="S19" s="31">
        <v>299</v>
      </c>
      <c r="T19" s="41">
        <v>251</v>
      </c>
      <c r="U19" s="53">
        <f t="shared" ref="U19:U25" si="1">SUM(S19:T19)</f>
        <v>550</v>
      </c>
      <c r="V19" s="54"/>
      <c r="X19" s="28"/>
      <c r="Y19" s="204"/>
      <c r="Z19" s="29" t="s">
        <v>40</v>
      </c>
      <c r="AA19" s="29">
        <v>0</v>
      </c>
      <c r="AB19" s="29">
        <v>22000</v>
      </c>
      <c r="AC19" s="29">
        <f>AA19-AB19</f>
        <v>-22000</v>
      </c>
    </row>
    <row r="20" spans="2:32" ht="17.25" thickBot="1" x14ac:dyDescent="0.35">
      <c r="B20" s="34" t="s">
        <v>41</v>
      </c>
      <c r="C20" s="55">
        <f>SUM(C21/10)</f>
        <v>19146.3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44379</v>
      </c>
      <c r="S20" s="31">
        <v>295</v>
      </c>
      <c r="T20" s="31">
        <v>222</v>
      </c>
      <c r="U20" s="57">
        <f t="shared" si="1"/>
        <v>517</v>
      </c>
      <c r="V20" s="58"/>
      <c r="X20" s="28"/>
      <c r="Y20" s="203"/>
      <c r="Z20" s="25" t="s">
        <v>42</v>
      </c>
      <c r="AA20" s="25">
        <f>SUM(AA18:AA19)</f>
        <v>191381</v>
      </c>
      <c r="AB20" s="25">
        <f>SUM(AB18:AB19)</f>
        <v>162370</v>
      </c>
      <c r="AC20" s="25">
        <f>AA20-AB20</f>
        <v>29011</v>
      </c>
    </row>
    <row r="21" spans="2:32" ht="17.25" thickBot="1" x14ac:dyDescent="0.35">
      <c r="B21" s="92" t="s">
        <v>43</v>
      </c>
      <c r="C21" s="51">
        <f>SUM(C7:C19)</f>
        <v>191463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44380</v>
      </c>
      <c r="S21" s="31">
        <v>316</v>
      </c>
      <c r="T21" s="31">
        <v>141</v>
      </c>
      <c r="U21" s="57">
        <f t="shared" si="1"/>
        <v>457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44381</v>
      </c>
      <c r="S22" s="31">
        <v>269</v>
      </c>
      <c r="T22" s="41">
        <v>151</v>
      </c>
      <c r="U22" s="57">
        <f t="shared" si="1"/>
        <v>420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44382</v>
      </c>
      <c r="S23" s="31">
        <v>237</v>
      </c>
      <c r="T23" s="41">
        <v>165</v>
      </c>
      <c r="U23" s="57">
        <f t="shared" si="1"/>
        <v>402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44383</v>
      </c>
      <c r="S24" s="31">
        <v>299</v>
      </c>
      <c r="T24" s="41">
        <v>160</v>
      </c>
      <c r="U24" s="57">
        <f t="shared" si="1"/>
        <v>459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44384</v>
      </c>
      <c r="S25" s="89">
        <v>422</v>
      </c>
      <c r="T25" s="90">
        <v>349</v>
      </c>
      <c r="U25" s="57">
        <f t="shared" si="1"/>
        <v>771</v>
      </c>
      <c r="V25" s="65"/>
      <c r="X25" s="28"/>
      <c r="Y25" s="202" t="s">
        <v>47</v>
      </c>
      <c r="Z25" s="29" t="s">
        <v>9</v>
      </c>
      <c r="AA25" s="29">
        <v>345684</v>
      </c>
      <c r="AB25" s="29">
        <v>271858</v>
      </c>
      <c r="AC25" s="29">
        <f>AA25-AB25</f>
        <v>73826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2137</v>
      </c>
      <c r="T26" s="25">
        <f>SUM(T19:T25)</f>
        <v>1439</v>
      </c>
      <c r="U26" s="26">
        <f>SUM(U19:U25)</f>
        <v>3576</v>
      </c>
      <c r="V26" s="50"/>
      <c r="X26" s="28"/>
      <c r="Y26" s="204"/>
      <c r="Z26" s="29" t="s">
        <v>10</v>
      </c>
      <c r="AA26" s="29">
        <v>486</v>
      </c>
      <c r="AB26" s="29">
        <v>60</v>
      </c>
      <c r="AC26" s="29">
        <f>AA26-AB26</f>
        <v>426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346170</v>
      </c>
      <c r="AB27" s="25">
        <f>SUM(AB25:AB26)</f>
        <v>271918</v>
      </c>
      <c r="AC27" s="25">
        <f>AA27-AB27</f>
        <v>74252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390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3061</v>
      </c>
      <c r="U33" s="45">
        <v>5446</v>
      </c>
      <c r="V33" s="50">
        <f t="shared" ref="V33:V37" si="2">T33-U33</f>
        <v>-2385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8</v>
      </c>
      <c r="U35" s="45">
        <v>8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2865</v>
      </c>
      <c r="U36" s="45">
        <v>4846</v>
      </c>
      <c r="V36" s="50">
        <f t="shared" si="2"/>
        <v>-1981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67" t="s">
        <v>53</v>
      </c>
      <c r="S37" s="78"/>
      <c r="T37" s="45">
        <v>180</v>
      </c>
      <c r="U37" s="45">
        <v>550</v>
      </c>
      <c r="V37" s="50">
        <f t="shared" si="2"/>
        <v>-370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67" t="s">
        <v>54</v>
      </c>
      <c r="S38" s="78"/>
      <c r="T38" s="45">
        <v>8</v>
      </c>
      <c r="U38" s="45">
        <v>42</v>
      </c>
      <c r="V38" s="50">
        <f>T38-U38</f>
        <v>-34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67" t="s">
        <v>303</v>
      </c>
      <c r="S40" s="168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67" t="s">
        <v>77</v>
      </c>
      <c r="S41" s="168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2865</v>
      </c>
      <c r="U42" s="25">
        <f>U34+U36+U41</f>
        <v>4846</v>
      </c>
      <c r="V42" s="25">
        <f>V34+V36</f>
        <v>-1981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392</v>
      </c>
      <c r="C47" s="93">
        <v>0</v>
      </c>
      <c r="D47" s="93">
        <v>0</v>
      </c>
      <c r="E47" s="93">
        <v>40</v>
      </c>
      <c r="F47" s="93">
        <v>0</v>
      </c>
      <c r="G47" s="93">
        <v>0</v>
      </c>
      <c r="H47" s="93">
        <v>2</v>
      </c>
      <c r="I47" s="93">
        <v>0</v>
      </c>
      <c r="J47" s="93">
        <v>0</v>
      </c>
      <c r="K47" s="93">
        <v>40</v>
      </c>
      <c r="L47" s="93">
        <v>4</v>
      </c>
      <c r="M47" s="93">
        <v>42</v>
      </c>
      <c r="N47" s="93">
        <v>44</v>
      </c>
      <c r="O47" s="83">
        <v>500</v>
      </c>
      <c r="P47" s="83" t="s">
        <v>73</v>
      </c>
      <c r="R47" s="82" t="s">
        <v>392</v>
      </c>
      <c r="S47" s="83">
        <f>K47</f>
        <v>40</v>
      </c>
      <c r="T47" s="83">
        <f>L47</f>
        <v>4</v>
      </c>
      <c r="U47" s="83">
        <f>M47</f>
        <v>42</v>
      </c>
      <c r="V47" s="83">
        <f>S47+T47</f>
        <v>44</v>
      </c>
    </row>
    <row r="48" spans="2:29" x14ac:dyDescent="0.3">
      <c r="B48" s="82" t="s">
        <v>393</v>
      </c>
      <c r="C48" s="93">
        <v>2</v>
      </c>
      <c r="D48" s="93">
        <v>2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6</v>
      </c>
      <c r="L48" s="93">
        <v>0</v>
      </c>
      <c r="M48" s="93">
        <v>4</v>
      </c>
      <c r="N48" s="93">
        <v>6</v>
      </c>
      <c r="O48" s="83">
        <v>500</v>
      </c>
      <c r="P48" s="83" t="s">
        <v>73</v>
      </c>
      <c r="R48" s="82" t="s">
        <v>393</v>
      </c>
      <c r="S48" s="83">
        <f>K48</f>
        <v>6</v>
      </c>
      <c r="T48" s="83">
        <f t="shared" ref="S48:U53" si="3">L48</f>
        <v>0</v>
      </c>
      <c r="U48" s="83">
        <f t="shared" si="3"/>
        <v>4</v>
      </c>
      <c r="V48" s="83">
        <f>S48+T48</f>
        <v>6</v>
      </c>
    </row>
    <row r="49" spans="2:22" x14ac:dyDescent="0.3">
      <c r="B49" s="82" t="s">
        <v>394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3">
        <v>500</v>
      </c>
      <c r="P49" s="83" t="s">
        <v>73</v>
      </c>
      <c r="R49" s="82" t="s">
        <v>394</v>
      </c>
      <c r="S49" s="83">
        <f>K49</f>
        <v>0</v>
      </c>
      <c r="T49" s="83">
        <f t="shared" si="3"/>
        <v>0</v>
      </c>
      <c r="U49" s="83">
        <f t="shared" si="3"/>
        <v>0</v>
      </c>
      <c r="V49" s="83">
        <f t="shared" ref="V49:V51" si="4">S49+T49</f>
        <v>0</v>
      </c>
    </row>
    <row r="50" spans="2:22" x14ac:dyDescent="0.3">
      <c r="B50" s="82" t="s">
        <v>395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83">
        <v>500</v>
      </c>
      <c r="P50" s="83" t="s">
        <v>73</v>
      </c>
      <c r="R50" s="82" t="s">
        <v>395</v>
      </c>
      <c r="S50" s="83">
        <f>K50</f>
        <v>0</v>
      </c>
      <c r="T50" s="83">
        <f t="shared" si="3"/>
        <v>0</v>
      </c>
      <c r="U50" s="83">
        <f t="shared" si="3"/>
        <v>0</v>
      </c>
      <c r="V50" s="83">
        <f t="shared" si="4"/>
        <v>0</v>
      </c>
    </row>
    <row r="51" spans="2:22" x14ac:dyDescent="0.3">
      <c r="B51" s="82" t="s">
        <v>396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3">
        <v>500</v>
      </c>
      <c r="P51" s="83" t="s">
        <v>73</v>
      </c>
      <c r="R51" s="82" t="s">
        <v>396</v>
      </c>
      <c r="S51" s="83">
        <f t="shared" si="3"/>
        <v>0</v>
      </c>
      <c r="T51" s="83">
        <f t="shared" si="3"/>
        <v>0</v>
      </c>
      <c r="U51" s="83">
        <f t="shared" si="3"/>
        <v>0</v>
      </c>
      <c r="V51" s="83">
        <f t="shared" si="4"/>
        <v>0</v>
      </c>
    </row>
    <row r="52" spans="2:22" x14ac:dyDescent="0.3">
      <c r="B52" s="82" t="s">
        <v>397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3">
        <v>500</v>
      </c>
      <c r="P52" s="83" t="s">
        <v>73</v>
      </c>
      <c r="R52" s="82" t="s">
        <v>397</v>
      </c>
      <c r="S52" s="83">
        <f t="shared" si="3"/>
        <v>0</v>
      </c>
      <c r="T52" s="83">
        <f>L52</f>
        <v>0</v>
      </c>
      <c r="U52" s="83">
        <f t="shared" si="3"/>
        <v>0</v>
      </c>
      <c r="V52" s="83">
        <f>S52+T52</f>
        <v>0</v>
      </c>
    </row>
    <row r="53" spans="2:22" x14ac:dyDescent="0.3">
      <c r="B53" s="82" t="s">
        <v>398</v>
      </c>
      <c r="C53" s="165">
        <v>0</v>
      </c>
      <c r="D53" s="165">
        <v>0</v>
      </c>
      <c r="E53" s="165">
        <v>0</v>
      </c>
      <c r="F53" s="165">
        <v>0</v>
      </c>
      <c r="G53" s="165">
        <v>0</v>
      </c>
      <c r="H53" s="165">
        <v>0</v>
      </c>
      <c r="I53" s="165">
        <v>0</v>
      </c>
      <c r="J53" s="165">
        <v>0</v>
      </c>
      <c r="K53" s="165">
        <v>0</v>
      </c>
      <c r="L53" s="165">
        <v>0</v>
      </c>
      <c r="M53" s="165">
        <v>0</v>
      </c>
      <c r="N53" s="165">
        <v>0</v>
      </c>
      <c r="O53" s="83">
        <v>500</v>
      </c>
      <c r="P53" s="83" t="s">
        <v>73</v>
      </c>
      <c r="R53" s="82" t="s">
        <v>398</v>
      </c>
      <c r="S53" s="83">
        <f t="shared" si="3"/>
        <v>0</v>
      </c>
      <c r="T53" s="83">
        <f t="shared" si="3"/>
        <v>0</v>
      </c>
      <c r="U53" s="83">
        <f t="shared" si="3"/>
        <v>0</v>
      </c>
      <c r="V53" s="83">
        <f>S53+T53</f>
        <v>0</v>
      </c>
    </row>
    <row r="54" spans="2:22" x14ac:dyDescent="0.3">
      <c r="B54" s="82" t="s">
        <v>26</v>
      </c>
      <c r="C54" s="82">
        <f>SUM(C47:C53)</f>
        <v>2</v>
      </c>
      <c r="D54" s="82">
        <f t="shared" ref="D54:O54" si="5">SUM(D47:D53)</f>
        <v>2</v>
      </c>
      <c r="E54" s="82">
        <f t="shared" si="5"/>
        <v>40</v>
      </c>
      <c r="F54" s="82">
        <f t="shared" si="5"/>
        <v>0</v>
      </c>
      <c r="G54" s="82">
        <f t="shared" si="5"/>
        <v>0</v>
      </c>
      <c r="H54" s="82">
        <f t="shared" si="5"/>
        <v>2</v>
      </c>
      <c r="I54" s="82">
        <f t="shared" si="5"/>
        <v>0</v>
      </c>
      <c r="J54" s="82">
        <f t="shared" si="5"/>
        <v>0</v>
      </c>
      <c r="K54" s="82">
        <f t="shared" si="5"/>
        <v>46</v>
      </c>
      <c r="L54" s="82">
        <f t="shared" si="5"/>
        <v>4</v>
      </c>
      <c r="M54" s="82">
        <f t="shared" si="5"/>
        <v>46</v>
      </c>
      <c r="N54" s="82">
        <f t="shared" si="5"/>
        <v>50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{1DF65378-6D75-4A1A-80CE-FCB7EB9474EE}</x14:id>
        </ext>
      </extLst>
    </cfRule>
    <cfRule type="top10" dxfId="41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{80678F7C-533F-47EE-BFE0-358C174C1F41}</x14:id>
        </ext>
      </extLst>
    </cfRule>
    <cfRule type="top10" dxfId="40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{75910DA2-1734-407E-9308-D109E5CA6FEB}</x14:id>
        </ext>
      </extLst>
    </cfRule>
    <cfRule type="top10" dxfId="39" priority="7" percent="1" rank="10"/>
  </conditionalFormatting>
  <conditionalFormatting sqref="O47:O53">
    <cfRule type="cellIs" dxfId="38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{E400D38E-5CA1-4448-8445-39B932044095}</x14:id>
        </ext>
      </extLst>
    </cfRule>
  </conditionalFormatting>
  <conditionalFormatting sqref="C47:N53">
    <cfRule type="cellIs" dxfId="37" priority="3" operator="greaterThan">
      <formula>"O35"</formula>
    </cfRule>
  </conditionalFormatting>
  <conditionalFormatting sqref="N47:N53">
    <cfRule type="cellIs" dxfId="36" priority="1" operator="greaterThan">
      <formula>500</formula>
    </cfRule>
    <cfRule type="cellIs" dxfId="35" priority="2" operator="greaterThan">
      <formula>500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26977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6977" r:id="rId4"/>
      </mc:Fallback>
    </mc:AlternateContent>
    <mc:AlternateContent xmlns:mc="http://schemas.openxmlformats.org/markup-compatibility/2006">
      <mc:Choice Requires="x14">
        <oleObject progId="Unknown" shapeId="126978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6978" r:id="rId6"/>
      </mc:Fallback>
    </mc:AlternateContent>
    <mc:AlternateContent xmlns:mc="http://schemas.openxmlformats.org/markup-compatibility/2006">
      <mc:Choice Requires="x14">
        <oleObject progId="Unknown" shapeId="126979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6979" r:id="rId7"/>
      </mc:Fallback>
    </mc:AlternateContent>
    <mc:AlternateContent xmlns:mc="http://schemas.openxmlformats.org/markup-compatibility/2006">
      <mc:Choice Requires="x14">
        <oleObject progId="Unknown" shapeId="126980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6980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F65378-6D75-4A1A-80CE-FCB7EB9474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80678F7C-533F-47EE-BFE0-358C174C1F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75910DA2-1734-407E-9308-D109E5CA6F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E400D38E-5CA1-4448-8445-39B9320440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BCB25500-4B83-4B0F-863E-07D84E9D9289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'1ST - 7TH JULY 2021'!S47:V47</xm:f>
              <xm:sqref>W47</xm:sqref>
            </x14:sparkline>
            <x14:sparkline>
              <xm:f>'1ST - 7TH JULY 2021'!S48:V48</xm:f>
              <xm:sqref>W48</xm:sqref>
            </x14:sparkline>
            <x14:sparkline>
              <xm:f>'1ST - 7TH JULY 2021'!S49:V49</xm:f>
              <xm:sqref>W49</xm:sqref>
            </x14:sparkline>
            <x14:sparkline>
              <xm:f>'1ST - 7TH JULY 2021'!S50:V50</xm:f>
              <xm:sqref>W50</xm:sqref>
            </x14:sparkline>
            <x14:sparkline>
              <xm:f>'1ST - 7TH JULY 2021'!S51:V51</xm:f>
              <xm:sqref>W51</xm:sqref>
            </x14:sparkline>
            <x14:sparkline>
              <xm:f>'1ST - 7TH JULY 2021'!S52:V52</xm:f>
              <xm:sqref>W52</xm:sqref>
            </x14:sparkline>
            <x14:sparkline>
              <xm:f>'1ST - 7TH JULY 2021'!S53:V53</xm:f>
              <xm:sqref>W53</xm:sqref>
            </x14:sparkline>
          </x14:sparklines>
        </x14:sparklineGroup>
      </x14:sparklineGroup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C8F94-E5E2-45D6-A46F-526E9F6E3740}">
  <dimension ref="B1:AF81"/>
  <sheetViews>
    <sheetView topLeftCell="A23" workbookViewId="0">
      <selection activeCell="A23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399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408</v>
      </c>
      <c r="S5" s="3"/>
      <c r="T5" s="3"/>
      <c r="U5" s="4"/>
      <c r="V5" s="5"/>
      <c r="Y5" s="6"/>
      <c r="Z5" s="7" t="s">
        <v>410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45046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13</v>
      </c>
      <c r="AB7" s="29">
        <v>14</v>
      </c>
      <c r="AC7" s="29">
        <f>AA7-AB7</f>
        <v>-1</v>
      </c>
    </row>
    <row r="8" spans="2:29" ht="17.25" thickBot="1" x14ac:dyDescent="0.35">
      <c r="B8" s="16" t="s">
        <v>15</v>
      </c>
      <c r="C8" s="17">
        <v>48050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44385</v>
      </c>
      <c r="S8" s="31">
        <v>10069</v>
      </c>
      <c r="T8" s="41">
        <v>0</v>
      </c>
      <c r="U8" s="32">
        <f>S8+T8</f>
        <v>10069</v>
      </c>
      <c r="V8" s="147">
        <v>21</v>
      </c>
      <c r="X8" s="28"/>
      <c r="Y8" s="204"/>
      <c r="Z8" s="29" t="s">
        <v>16</v>
      </c>
      <c r="AA8" s="148">
        <v>0</v>
      </c>
      <c r="AB8" s="148">
        <v>0</v>
      </c>
      <c r="AC8" s="29">
        <f>AF23-AB8</f>
        <v>0</v>
      </c>
    </row>
    <row r="9" spans="2:29" ht="17.25" thickBot="1" x14ac:dyDescent="0.35">
      <c r="B9" s="16" t="s">
        <v>7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44386</v>
      </c>
      <c r="S9" s="31">
        <v>9338</v>
      </c>
      <c r="T9" s="31">
        <v>0</v>
      </c>
      <c r="U9" s="32">
        <f t="shared" ref="U9:U13" si="0">S9+T9</f>
        <v>9338</v>
      </c>
      <c r="V9" s="147">
        <v>21</v>
      </c>
      <c r="X9" s="28"/>
      <c r="Y9" s="204"/>
      <c r="Z9" s="29" t="s">
        <v>18</v>
      </c>
      <c r="AA9" s="29">
        <v>1</v>
      </c>
      <c r="AB9" s="29">
        <v>0</v>
      </c>
      <c r="AC9" s="29">
        <f>AA9-AB9</f>
        <v>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44387</v>
      </c>
      <c r="S10" s="31">
        <v>16069</v>
      </c>
      <c r="T10" s="31">
        <v>0</v>
      </c>
      <c r="U10" s="32">
        <f t="shared" si="0"/>
        <v>16069</v>
      </c>
      <c r="V10" s="147">
        <v>26</v>
      </c>
      <c r="X10" s="28"/>
      <c r="Y10" s="204"/>
      <c r="Z10" s="29" t="s">
        <v>19</v>
      </c>
      <c r="AA10" s="29">
        <v>20</v>
      </c>
      <c r="AB10" s="29">
        <v>23</v>
      </c>
      <c r="AC10" s="29">
        <f>AA10-AB10</f>
        <v>-3</v>
      </c>
    </row>
    <row r="11" spans="2:29" ht="17.25" thickBot="1" x14ac:dyDescent="0.35">
      <c r="B11" s="34" t="s">
        <v>79</v>
      </c>
      <c r="C11" s="35">
        <v>1609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44388</v>
      </c>
      <c r="S11" s="31">
        <v>28333</v>
      </c>
      <c r="T11" s="31">
        <v>0</v>
      </c>
      <c r="U11" s="32">
        <f t="shared" si="0"/>
        <v>28333</v>
      </c>
      <c r="V11" s="147">
        <v>35</v>
      </c>
      <c r="X11" s="28"/>
      <c r="Y11" s="203"/>
      <c r="Z11" s="29" t="s">
        <v>20</v>
      </c>
      <c r="AA11" s="29">
        <v>4</v>
      </c>
      <c r="AB11" s="29">
        <v>0</v>
      </c>
      <c r="AC11" s="29">
        <f>AA11-AB11</f>
        <v>4</v>
      </c>
    </row>
    <row r="12" spans="2:29" ht="17.25" thickBot="1" x14ac:dyDescent="0.35">
      <c r="B12" s="34" t="s">
        <v>363</v>
      </c>
      <c r="C12" s="35">
        <v>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44389</v>
      </c>
      <c r="S12" s="31">
        <v>35784</v>
      </c>
      <c r="T12" s="31">
        <v>0</v>
      </c>
      <c r="U12" s="32">
        <f t="shared" si="0"/>
        <v>35784</v>
      </c>
      <c r="V12" s="147">
        <v>28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311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44390</v>
      </c>
      <c r="S13" s="31">
        <v>31762</v>
      </c>
      <c r="T13" s="31">
        <v>0</v>
      </c>
      <c r="U13" s="32">
        <f t="shared" si="0"/>
        <v>31762</v>
      </c>
      <c r="V13" s="147">
        <v>28</v>
      </c>
      <c r="X13" s="28"/>
      <c r="Y13" s="206" t="s">
        <v>21</v>
      </c>
      <c r="Z13" s="29" t="s">
        <v>22</v>
      </c>
      <c r="AA13" s="91">
        <v>153099</v>
      </c>
      <c r="AB13" s="91">
        <v>191381</v>
      </c>
      <c r="AC13" s="29">
        <f>AA13-AB13</f>
        <v>-38282</v>
      </c>
    </row>
    <row r="14" spans="2:29" ht="17.25" thickBot="1" x14ac:dyDescent="0.35">
      <c r="B14" s="34" t="s">
        <v>23</v>
      </c>
      <c r="C14" s="35">
        <v>725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44391</v>
      </c>
      <c r="S14" s="31">
        <v>21744</v>
      </c>
      <c r="T14" s="31">
        <v>0</v>
      </c>
      <c r="U14" s="32">
        <f>S14+T14</f>
        <v>21744</v>
      </c>
      <c r="V14" s="147">
        <v>43</v>
      </c>
      <c r="X14" s="28"/>
      <c r="Y14" s="207"/>
      <c r="Z14" s="29" t="s">
        <v>24</v>
      </c>
      <c r="AA14" s="91">
        <v>0</v>
      </c>
      <c r="AB14" s="91">
        <v>82</v>
      </c>
      <c r="AC14" s="29">
        <f>AA14-AB14</f>
        <v>-82</v>
      </c>
    </row>
    <row r="15" spans="2:29" ht="17.25" thickBot="1" x14ac:dyDescent="0.35">
      <c r="B15" s="34" t="s">
        <v>25</v>
      </c>
      <c r="C15" s="35">
        <v>0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153099</v>
      </c>
      <c r="T15" s="26">
        <f>SUM(T8:T14)</f>
        <v>0</v>
      </c>
      <c r="U15" s="26">
        <f>SUM(U8:U14)</f>
        <v>153099</v>
      </c>
      <c r="V15" s="26">
        <f>SUM(V8:V14)</f>
        <v>202</v>
      </c>
      <c r="X15" s="28"/>
      <c r="Y15" s="207"/>
      <c r="Z15" s="25" t="s">
        <v>27</v>
      </c>
      <c r="AA15" s="25">
        <f>SUM(AA13:AA14)</f>
        <v>153099</v>
      </c>
      <c r="AB15" s="25">
        <f>SUM(AB13:AB14)</f>
        <v>191463</v>
      </c>
      <c r="AC15" s="25">
        <f>AA15-AB15</f>
        <v>-38364</v>
      </c>
    </row>
    <row r="16" spans="2:29" ht="17.25" thickBot="1" x14ac:dyDescent="0.35">
      <c r="B16" s="34" t="s">
        <v>258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21871.285714285714</v>
      </c>
      <c r="AB16" s="46">
        <f>AB15/7</f>
        <v>27351.857142857141</v>
      </c>
      <c r="AC16" s="46">
        <f>AC15/7</f>
        <v>-5480.5714285714284</v>
      </c>
    </row>
    <row r="17" spans="2:32" ht="17.25" thickBot="1" x14ac:dyDescent="0.35">
      <c r="B17" s="34" t="s">
        <v>30</v>
      </c>
      <c r="C17" s="35">
        <v>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7718</v>
      </c>
      <c r="D18" s="219" t="s">
        <v>400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108053</v>
      </c>
      <c r="AB18" s="88">
        <v>191381</v>
      </c>
      <c r="AC18" s="29">
        <f>AA18-AB18</f>
        <v>-83328</v>
      </c>
    </row>
    <row r="19" spans="2:32" ht="17.25" thickBot="1" x14ac:dyDescent="0.35">
      <c r="B19" s="34" t="s">
        <v>39</v>
      </c>
      <c r="C19" s="51">
        <v>49640</v>
      </c>
      <c r="D19" s="171"/>
      <c r="E19" s="171"/>
      <c r="F19" s="171"/>
      <c r="G19" s="171"/>
      <c r="H19" s="171"/>
      <c r="I19" s="171"/>
      <c r="J19" s="171"/>
      <c r="K19"/>
      <c r="L19" s="39"/>
      <c r="M19" s="52"/>
      <c r="N19" s="39"/>
      <c r="P19" s="12"/>
      <c r="Q19"/>
      <c r="R19" s="30">
        <v>44385</v>
      </c>
      <c r="S19" s="31">
        <v>384</v>
      </c>
      <c r="T19" s="41">
        <v>226</v>
      </c>
      <c r="U19" s="53">
        <f t="shared" ref="U19:U25" si="1">SUM(S19:T19)</f>
        <v>610</v>
      </c>
      <c r="V19" s="54"/>
      <c r="X19" s="28"/>
      <c r="Y19" s="204"/>
      <c r="Z19" s="29" t="s">
        <v>40</v>
      </c>
      <c r="AA19" s="29">
        <v>45046</v>
      </c>
      <c r="AB19" s="29">
        <v>0</v>
      </c>
      <c r="AC19" s="29">
        <f>AA19-AB19</f>
        <v>45046</v>
      </c>
    </row>
    <row r="20" spans="2:32" ht="17.25" thickBot="1" x14ac:dyDescent="0.35">
      <c r="B20" s="34" t="s">
        <v>41</v>
      </c>
      <c r="C20" s="55">
        <f>SUM(C21/10)</f>
        <v>15309.9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44386</v>
      </c>
      <c r="S20" s="31">
        <v>259</v>
      </c>
      <c r="T20" s="31">
        <v>157</v>
      </c>
      <c r="U20" s="57">
        <f t="shared" si="1"/>
        <v>416</v>
      </c>
      <c r="V20" s="58"/>
      <c r="X20" s="28"/>
      <c r="Y20" s="203"/>
      <c r="Z20" s="25" t="s">
        <v>42</v>
      </c>
      <c r="AA20" s="25">
        <f>SUM(AA18:AA19)</f>
        <v>153099</v>
      </c>
      <c r="AB20" s="25">
        <f>SUM(AB18:AB19)</f>
        <v>191381</v>
      </c>
      <c r="AC20" s="25">
        <f>AA20-AB20</f>
        <v>-38282</v>
      </c>
    </row>
    <row r="21" spans="2:32" ht="17.25" thickBot="1" x14ac:dyDescent="0.35">
      <c r="B21" s="92" t="s">
        <v>43</v>
      </c>
      <c r="C21" s="51">
        <f>SUM(C7:C19)</f>
        <v>153099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44387</v>
      </c>
      <c r="S21" s="31">
        <v>582</v>
      </c>
      <c r="T21" s="31">
        <v>280</v>
      </c>
      <c r="U21" s="57">
        <f t="shared" si="1"/>
        <v>862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44388</v>
      </c>
      <c r="S22" s="31">
        <v>532</v>
      </c>
      <c r="T22" s="41">
        <v>476</v>
      </c>
      <c r="U22" s="57">
        <f t="shared" si="1"/>
        <v>1008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44389</v>
      </c>
      <c r="S23" s="31">
        <v>365</v>
      </c>
      <c r="T23" s="41">
        <v>312</v>
      </c>
      <c r="U23" s="57">
        <f t="shared" si="1"/>
        <v>677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44390</v>
      </c>
      <c r="S24" s="31">
        <v>268</v>
      </c>
      <c r="T24" s="41">
        <v>289</v>
      </c>
      <c r="U24" s="57">
        <f t="shared" si="1"/>
        <v>557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44391</v>
      </c>
      <c r="S25" s="89">
        <v>264</v>
      </c>
      <c r="T25" s="90">
        <v>181</v>
      </c>
      <c r="U25" s="57">
        <f t="shared" si="1"/>
        <v>445</v>
      </c>
      <c r="V25" s="65"/>
      <c r="X25" s="28"/>
      <c r="Y25" s="202" t="s">
        <v>47</v>
      </c>
      <c r="Z25" s="29" t="s">
        <v>9</v>
      </c>
      <c r="AA25" s="29">
        <v>324125</v>
      </c>
      <c r="AB25" s="29">
        <v>345684</v>
      </c>
      <c r="AC25" s="29">
        <f>AA25-AB25</f>
        <v>-21559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2654</v>
      </c>
      <c r="T26" s="25">
        <f>SUM(T19:T25)</f>
        <v>1921</v>
      </c>
      <c r="U26" s="26">
        <f>SUM(U19:U25)</f>
        <v>4575</v>
      </c>
      <c r="V26" s="50"/>
      <c r="X26" s="28"/>
      <c r="Y26" s="204"/>
      <c r="Z26" s="29" t="s">
        <v>10</v>
      </c>
      <c r="AA26" s="29">
        <v>69</v>
      </c>
      <c r="AB26" s="29">
        <v>486</v>
      </c>
      <c r="AC26" s="29">
        <f>AA26-AB26</f>
        <v>-417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324194</v>
      </c>
      <c r="AB27" s="25">
        <f>SUM(AB25:AB26)</f>
        <v>346170</v>
      </c>
      <c r="AC27" s="25">
        <f>AA27-AB27</f>
        <v>-21976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409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756</v>
      </c>
      <c r="U33" s="45">
        <v>3061</v>
      </c>
      <c r="V33" s="50">
        <f t="shared" ref="V33:V37" si="2">T33-U33</f>
        <v>-2305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8</v>
      </c>
      <c r="U35" s="45">
        <v>8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403</v>
      </c>
      <c r="U36" s="45">
        <v>2865</v>
      </c>
      <c r="V36" s="50">
        <f t="shared" si="2"/>
        <v>-2462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69" t="s">
        <v>53</v>
      </c>
      <c r="S37" s="78"/>
      <c r="T37" s="45">
        <v>200</v>
      </c>
      <c r="U37" s="45">
        <v>180</v>
      </c>
      <c r="V37" s="50">
        <f t="shared" si="2"/>
        <v>20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69" t="s">
        <v>54</v>
      </c>
      <c r="S38" s="78"/>
      <c r="T38" s="45">
        <v>137</v>
      </c>
      <c r="U38" s="45">
        <v>8</v>
      </c>
      <c r="V38" s="50">
        <f>T38-U38</f>
        <v>129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8</v>
      </c>
      <c r="U39" s="45">
        <v>0</v>
      </c>
      <c r="V39" s="50">
        <f>T39-U39</f>
        <v>8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69" t="s">
        <v>303</v>
      </c>
      <c r="S40" s="170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69" t="s">
        <v>77</v>
      </c>
      <c r="S41" s="170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403</v>
      </c>
      <c r="U42" s="25">
        <f>U34+U36+U41</f>
        <v>2865</v>
      </c>
      <c r="V42" s="25">
        <f>V34+V36</f>
        <v>-2462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401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401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402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402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>S48+T48</f>
        <v>0</v>
      </c>
    </row>
    <row r="49" spans="2:22" x14ac:dyDescent="0.3">
      <c r="B49" s="82" t="s">
        <v>403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3">
        <v>500</v>
      </c>
      <c r="P49" s="83" t="s">
        <v>73</v>
      </c>
      <c r="R49" s="82" t="s">
        <v>403</v>
      </c>
      <c r="S49" s="83">
        <f>K49</f>
        <v>0</v>
      </c>
      <c r="T49" s="83">
        <f t="shared" si="3"/>
        <v>0</v>
      </c>
      <c r="U49" s="83">
        <f t="shared" si="3"/>
        <v>0</v>
      </c>
      <c r="V49" s="83">
        <f t="shared" ref="V49:V51" si="4">S49+T49</f>
        <v>0</v>
      </c>
    </row>
    <row r="50" spans="2:22" x14ac:dyDescent="0.3">
      <c r="B50" s="82" t="s">
        <v>404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83">
        <v>500</v>
      </c>
      <c r="P50" s="83" t="s">
        <v>73</v>
      </c>
      <c r="R50" s="82" t="s">
        <v>404</v>
      </c>
      <c r="S50" s="83">
        <f>K50</f>
        <v>0</v>
      </c>
      <c r="T50" s="83">
        <f t="shared" si="3"/>
        <v>0</v>
      </c>
      <c r="U50" s="83">
        <f t="shared" si="3"/>
        <v>0</v>
      </c>
      <c r="V50" s="83">
        <f t="shared" si="4"/>
        <v>0</v>
      </c>
    </row>
    <row r="51" spans="2:22" x14ac:dyDescent="0.3">
      <c r="B51" s="82" t="s">
        <v>405</v>
      </c>
      <c r="C51" s="93">
        <v>201</v>
      </c>
      <c r="D51" s="93">
        <v>31</v>
      </c>
      <c r="E51" s="93">
        <v>0</v>
      </c>
      <c r="F51" s="93">
        <v>0</v>
      </c>
      <c r="G51" s="93">
        <v>23</v>
      </c>
      <c r="H51" s="93">
        <v>0</v>
      </c>
      <c r="I51" s="93">
        <v>19</v>
      </c>
      <c r="J51" s="93">
        <v>0</v>
      </c>
      <c r="K51" s="93">
        <v>263</v>
      </c>
      <c r="L51" s="93">
        <v>42</v>
      </c>
      <c r="M51" s="93">
        <v>274</v>
      </c>
      <c r="N51" s="93">
        <v>305</v>
      </c>
      <c r="O51" s="83">
        <v>500</v>
      </c>
      <c r="P51" s="83" t="s">
        <v>73</v>
      </c>
      <c r="R51" s="82" t="s">
        <v>405</v>
      </c>
      <c r="S51" s="83">
        <f t="shared" si="3"/>
        <v>263</v>
      </c>
      <c r="T51" s="83">
        <f t="shared" si="3"/>
        <v>42</v>
      </c>
      <c r="U51" s="83">
        <f t="shared" si="3"/>
        <v>274</v>
      </c>
      <c r="V51" s="83">
        <f t="shared" si="4"/>
        <v>305</v>
      </c>
    </row>
    <row r="52" spans="2:22" x14ac:dyDescent="0.3">
      <c r="B52" s="82" t="s">
        <v>406</v>
      </c>
      <c r="C52" s="93">
        <v>6</v>
      </c>
      <c r="D52" s="93">
        <v>0</v>
      </c>
      <c r="E52" s="93">
        <v>0</v>
      </c>
      <c r="F52" s="93">
        <v>0</v>
      </c>
      <c r="G52" s="93">
        <v>87</v>
      </c>
      <c r="H52" s="93">
        <v>20</v>
      </c>
      <c r="I52" s="93">
        <v>428</v>
      </c>
      <c r="J52" s="93">
        <v>63</v>
      </c>
      <c r="K52" s="93">
        <v>6</v>
      </c>
      <c r="L52" s="93">
        <v>681</v>
      </c>
      <c r="M52" s="93">
        <v>604</v>
      </c>
      <c r="N52" s="93">
        <v>687</v>
      </c>
      <c r="O52" s="83">
        <v>500</v>
      </c>
      <c r="P52" s="83" t="s">
        <v>78</v>
      </c>
      <c r="R52" s="82" t="s">
        <v>406</v>
      </c>
      <c r="S52" s="83">
        <f t="shared" si="3"/>
        <v>6</v>
      </c>
      <c r="T52" s="83">
        <f>L52</f>
        <v>681</v>
      </c>
      <c r="U52" s="83">
        <f t="shared" si="3"/>
        <v>604</v>
      </c>
      <c r="V52" s="83">
        <f>S52+T52</f>
        <v>687</v>
      </c>
    </row>
    <row r="53" spans="2:22" x14ac:dyDescent="0.3">
      <c r="B53" s="82" t="s">
        <v>407</v>
      </c>
      <c r="C53" s="165">
        <v>0</v>
      </c>
      <c r="D53" s="165">
        <v>0</v>
      </c>
      <c r="E53" s="165">
        <v>0</v>
      </c>
      <c r="F53" s="165">
        <v>0</v>
      </c>
      <c r="G53" s="165">
        <v>1</v>
      </c>
      <c r="H53" s="165">
        <v>1</v>
      </c>
      <c r="I53" s="165">
        <v>59</v>
      </c>
      <c r="J53" s="165">
        <v>0</v>
      </c>
      <c r="K53" s="165">
        <v>0</v>
      </c>
      <c r="L53" s="165">
        <v>62</v>
      </c>
      <c r="M53" s="165">
        <v>61</v>
      </c>
      <c r="N53" s="165">
        <v>62</v>
      </c>
      <c r="O53" s="83">
        <v>500</v>
      </c>
      <c r="P53" s="83" t="s">
        <v>73</v>
      </c>
      <c r="R53" s="82" t="s">
        <v>407</v>
      </c>
      <c r="S53" s="83">
        <f t="shared" si="3"/>
        <v>0</v>
      </c>
      <c r="T53" s="83">
        <f t="shared" si="3"/>
        <v>62</v>
      </c>
      <c r="U53" s="83">
        <f t="shared" si="3"/>
        <v>61</v>
      </c>
      <c r="V53" s="83">
        <f>S53+T53</f>
        <v>62</v>
      </c>
    </row>
    <row r="54" spans="2:22" x14ac:dyDescent="0.3">
      <c r="B54" s="82" t="s">
        <v>26</v>
      </c>
      <c r="C54" s="82">
        <f>SUM(C47:C53)</f>
        <v>207</v>
      </c>
      <c r="D54" s="82">
        <f t="shared" ref="D54:O54" si="5">SUM(D47:D53)</f>
        <v>31</v>
      </c>
      <c r="E54" s="82">
        <f t="shared" si="5"/>
        <v>0</v>
      </c>
      <c r="F54" s="82">
        <f t="shared" si="5"/>
        <v>0</v>
      </c>
      <c r="G54" s="82">
        <f t="shared" si="5"/>
        <v>111</v>
      </c>
      <c r="H54" s="82">
        <f t="shared" si="5"/>
        <v>21</v>
      </c>
      <c r="I54" s="82">
        <f t="shared" si="5"/>
        <v>506</v>
      </c>
      <c r="J54" s="82">
        <f t="shared" si="5"/>
        <v>63</v>
      </c>
      <c r="K54" s="82">
        <f t="shared" si="5"/>
        <v>269</v>
      </c>
      <c r="L54" s="82">
        <f t="shared" si="5"/>
        <v>785</v>
      </c>
      <c r="M54" s="82">
        <f t="shared" si="5"/>
        <v>939</v>
      </c>
      <c r="N54" s="82">
        <f t="shared" si="5"/>
        <v>1054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{0875A21D-EC12-4210-9242-C9550A62A5CE}</x14:id>
        </ext>
      </extLst>
    </cfRule>
    <cfRule type="top10" dxfId="34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{E7E23F48-3D4E-4C65-A97A-EF23C5FC16CC}</x14:id>
        </ext>
      </extLst>
    </cfRule>
    <cfRule type="top10" dxfId="33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{DC4A826C-C445-4AB0-8EAF-B0B4673A03B0}</x14:id>
        </ext>
      </extLst>
    </cfRule>
    <cfRule type="top10" dxfId="32" priority="7" percent="1" rank="10"/>
  </conditionalFormatting>
  <conditionalFormatting sqref="O47:O53">
    <cfRule type="cellIs" dxfId="31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{314926D6-AAB1-48CC-BD02-60B12E655312}</x14:id>
        </ext>
      </extLst>
    </cfRule>
  </conditionalFormatting>
  <conditionalFormatting sqref="C47:N53">
    <cfRule type="cellIs" dxfId="30" priority="3" operator="greaterThan">
      <formula>"O35"</formula>
    </cfRule>
  </conditionalFormatting>
  <conditionalFormatting sqref="N47:N53">
    <cfRule type="cellIs" dxfId="29" priority="1" operator="greaterThan">
      <formula>500</formula>
    </cfRule>
    <cfRule type="cellIs" dxfId="28" priority="2" operator="greaterThan">
      <formula>500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28001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8001" r:id="rId4"/>
      </mc:Fallback>
    </mc:AlternateContent>
    <mc:AlternateContent xmlns:mc="http://schemas.openxmlformats.org/markup-compatibility/2006">
      <mc:Choice Requires="x14">
        <oleObject progId="Unknown" shapeId="128002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8002" r:id="rId6"/>
      </mc:Fallback>
    </mc:AlternateContent>
    <mc:AlternateContent xmlns:mc="http://schemas.openxmlformats.org/markup-compatibility/2006">
      <mc:Choice Requires="x14">
        <oleObject progId="Unknown" shapeId="128003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8003" r:id="rId7"/>
      </mc:Fallback>
    </mc:AlternateContent>
    <mc:AlternateContent xmlns:mc="http://schemas.openxmlformats.org/markup-compatibility/2006">
      <mc:Choice Requires="x14">
        <oleObject progId="Unknown" shapeId="128004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8004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75A21D-EC12-4210-9242-C9550A62A5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E7E23F48-3D4E-4C65-A97A-EF23C5FC16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DC4A826C-C445-4AB0-8EAF-B0B4673A03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314926D6-AAB1-48CC-BD02-60B12E6553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800740D1-EDDB-4923-A799-FD4953A18FD3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'8TH -14TH JULY 2021'!S47:V47</xm:f>
              <xm:sqref>W47</xm:sqref>
            </x14:sparkline>
            <x14:sparkline>
              <xm:f>'8TH -14TH JULY 2021'!S48:V48</xm:f>
              <xm:sqref>W48</xm:sqref>
            </x14:sparkline>
            <x14:sparkline>
              <xm:f>'8TH -14TH JULY 2021'!S49:V49</xm:f>
              <xm:sqref>W49</xm:sqref>
            </x14:sparkline>
            <x14:sparkline>
              <xm:f>'8TH -14TH JULY 2021'!S50:V50</xm:f>
              <xm:sqref>W50</xm:sqref>
            </x14:sparkline>
            <x14:sparkline>
              <xm:f>'8TH -14TH JULY 2021'!S51:V51</xm:f>
              <xm:sqref>W51</xm:sqref>
            </x14:sparkline>
            <x14:sparkline>
              <xm:f>'8TH -14TH JULY 2021'!S52:V52</xm:f>
              <xm:sqref>W52</xm:sqref>
            </x14:sparkline>
            <x14:sparkline>
              <xm:f>'8TH -14TH JULY 2021'!S53:V53</xm:f>
              <xm:sqref>W53</xm:sqref>
            </x14:sparkline>
          </x14:sparklines>
        </x14:sparklineGroup>
      </x14:sparklineGroup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E2A1-BA95-4EEE-8FC0-09126AEB9362}">
  <dimension ref="B1:AF81"/>
  <sheetViews>
    <sheetView workbookViewId="0">
      <selection activeCell="Q66" sqref="Q6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421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419</v>
      </c>
      <c r="S5" s="3"/>
      <c r="T5" s="3"/>
      <c r="U5" s="4"/>
      <c r="V5" s="5"/>
      <c r="Y5" s="6"/>
      <c r="Z5" s="7" t="s">
        <v>420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15</v>
      </c>
      <c r="AB7" s="29">
        <v>13</v>
      </c>
      <c r="AC7" s="29">
        <f>AA7-AB7</f>
        <v>2</v>
      </c>
    </row>
    <row r="8" spans="2:29" ht="17.25" thickBot="1" x14ac:dyDescent="0.35">
      <c r="B8" s="16" t="s">
        <v>15</v>
      </c>
      <c r="C8" s="17">
        <v>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44392</v>
      </c>
      <c r="S8" s="31">
        <v>28813</v>
      </c>
      <c r="T8" s="41">
        <v>0</v>
      </c>
      <c r="U8" s="32">
        <f>S8+T8</f>
        <v>28813</v>
      </c>
      <c r="V8" s="147">
        <v>28</v>
      </c>
      <c r="X8" s="28"/>
      <c r="Y8" s="204"/>
      <c r="Z8" s="29" t="s">
        <v>16</v>
      </c>
      <c r="AA8" s="148">
        <v>0</v>
      </c>
      <c r="AB8" s="148">
        <v>0</v>
      </c>
      <c r="AC8" s="29">
        <f>AF23-AB8</f>
        <v>0</v>
      </c>
    </row>
    <row r="9" spans="2:29" ht="17.25" thickBot="1" x14ac:dyDescent="0.35">
      <c r="B9" s="16" t="s">
        <v>7</v>
      </c>
      <c r="C9" s="17">
        <v>4160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44393</v>
      </c>
      <c r="S9" s="31">
        <v>10253</v>
      </c>
      <c r="T9" s="31">
        <v>0</v>
      </c>
      <c r="U9" s="32">
        <f t="shared" ref="U9:U13" si="0">S9+T9</f>
        <v>10253</v>
      </c>
      <c r="V9" s="147">
        <v>23</v>
      </c>
      <c r="X9" s="28"/>
      <c r="Y9" s="204"/>
      <c r="Z9" s="29" t="s">
        <v>18</v>
      </c>
      <c r="AA9" s="29">
        <v>1</v>
      </c>
      <c r="AB9" s="29">
        <v>1</v>
      </c>
      <c r="AC9" s="29">
        <f>AA9-AB9</f>
        <v>0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44394</v>
      </c>
      <c r="S10" s="31">
        <v>33280</v>
      </c>
      <c r="T10" s="31">
        <v>0</v>
      </c>
      <c r="U10" s="32">
        <f t="shared" si="0"/>
        <v>33280</v>
      </c>
      <c r="V10" s="147">
        <v>30</v>
      </c>
      <c r="X10" s="28"/>
      <c r="Y10" s="204"/>
      <c r="Z10" s="29" t="s">
        <v>19</v>
      </c>
      <c r="AA10" s="29">
        <v>15</v>
      </c>
      <c r="AB10" s="29">
        <v>20</v>
      </c>
      <c r="AC10" s="29">
        <f>AA10-AB10</f>
        <v>-5</v>
      </c>
    </row>
    <row r="11" spans="2:29" ht="17.25" thickBot="1" x14ac:dyDescent="0.35">
      <c r="B11" s="34" t="s">
        <v>79</v>
      </c>
      <c r="C11" s="35">
        <v>14078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44395</v>
      </c>
      <c r="S11" s="31">
        <v>18277</v>
      </c>
      <c r="T11" s="31">
        <v>0</v>
      </c>
      <c r="U11" s="32">
        <f t="shared" si="0"/>
        <v>18277</v>
      </c>
      <c r="V11" s="147">
        <v>27</v>
      </c>
      <c r="X11" s="28"/>
      <c r="Y11" s="203"/>
      <c r="Z11" s="29" t="s">
        <v>20</v>
      </c>
      <c r="AA11" s="29">
        <v>6</v>
      </c>
      <c r="AB11" s="29">
        <v>4</v>
      </c>
      <c r="AC11" s="29">
        <f>AA11-AB11</f>
        <v>2</v>
      </c>
    </row>
    <row r="12" spans="2:29" ht="17.25" thickBot="1" x14ac:dyDescent="0.35">
      <c r="B12" s="34" t="s">
        <v>295</v>
      </c>
      <c r="C12" s="35">
        <v>9516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44396</v>
      </c>
      <c r="S12" s="31">
        <v>12952</v>
      </c>
      <c r="T12" s="31">
        <v>0</v>
      </c>
      <c r="U12" s="32">
        <f t="shared" si="0"/>
        <v>12952</v>
      </c>
      <c r="V12" s="147">
        <v>29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165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44397</v>
      </c>
      <c r="S13" s="31">
        <v>11834</v>
      </c>
      <c r="T13" s="31">
        <v>0</v>
      </c>
      <c r="U13" s="32">
        <f t="shared" si="0"/>
        <v>11834</v>
      </c>
      <c r="V13" s="147">
        <v>19</v>
      </c>
      <c r="X13" s="28"/>
      <c r="Y13" s="206" t="s">
        <v>21</v>
      </c>
      <c r="Z13" s="29" t="s">
        <v>22</v>
      </c>
      <c r="AA13" s="91">
        <v>135726</v>
      </c>
      <c r="AB13" s="91">
        <v>153099</v>
      </c>
      <c r="AC13" s="29">
        <f>AA13-AB13</f>
        <v>-17373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44398</v>
      </c>
      <c r="S14" s="31">
        <v>20317</v>
      </c>
      <c r="T14" s="31">
        <v>165</v>
      </c>
      <c r="U14" s="32">
        <f>S14+T14</f>
        <v>20482</v>
      </c>
      <c r="V14" s="147">
        <v>30</v>
      </c>
      <c r="X14" s="28"/>
      <c r="Y14" s="207"/>
      <c r="Z14" s="29" t="s">
        <v>24</v>
      </c>
      <c r="AA14" s="91">
        <v>165</v>
      </c>
      <c r="AB14" s="91">
        <v>0</v>
      </c>
      <c r="AC14" s="29">
        <f>AA14-AB14</f>
        <v>165</v>
      </c>
    </row>
    <row r="15" spans="2:29" ht="17.25" thickBot="1" x14ac:dyDescent="0.35">
      <c r="B15" s="34" t="s">
        <v>25</v>
      </c>
      <c r="C15" s="35">
        <v>44922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135726</v>
      </c>
      <c r="T15" s="26">
        <f>SUM(T8:T14)</f>
        <v>165</v>
      </c>
      <c r="U15" s="26">
        <f>SUM(U8:U14)</f>
        <v>135891</v>
      </c>
      <c r="V15" s="26">
        <f>SUM(V8:V14)</f>
        <v>186</v>
      </c>
      <c r="X15" s="28"/>
      <c r="Y15" s="207"/>
      <c r="Z15" s="25" t="s">
        <v>27</v>
      </c>
      <c r="AA15" s="25">
        <f>SUM(AA13:AA14)</f>
        <v>135891</v>
      </c>
      <c r="AB15" s="25">
        <f>SUM(AB13:AB14)</f>
        <v>153099</v>
      </c>
      <c r="AC15" s="25">
        <f>AA15-AB15</f>
        <v>-17208</v>
      </c>
    </row>
    <row r="16" spans="2:29" ht="17.25" thickBot="1" x14ac:dyDescent="0.35">
      <c r="B16" s="34" t="s">
        <v>258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19413</v>
      </c>
      <c r="AB16" s="46">
        <f>AB15/7</f>
        <v>21871.285714285714</v>
      </c>
      <c r="AC16" s="46">
        <f>AC15/7</f>
        <v>-2458.2857142857142</v>
      </c>
    </row>
    <row r="17" spans="2:32" ht="17.25" thickBot="1" x14ac:dyDescent="0.35">
      <c r="B17" s="34" t="s">
        <v>30</v>
      </c>
      <c r="C17" s="35">
        <v>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2293</v>
      </c>
      <c r="D18" s="219" t="s">
        <v>422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81288</v>
      </c>
      <c r="AB18" s="88">
        <v>108053</v>
      </c>
      <c r="AC18" s="29">
        <f>AA18-AB18</f>
        <v>-26765</v>
      </c>
    </row>
    <row r="19" spans="2:32" ht="17.25" thickBot="1" x14ac:dyDescent="0.35">
      <c r="B19" s="34" t="s">
        <v>39</v>
      </c>
      <c r="C19" s="51">
        <v>60757</v>
      </c>
      <c r="D19" s="174"/>
      <c r="E19" s="174"/>
      <c r="F19" s="174"/>
      <c r="G19" s="174"/>
      <c r="H19" s="174"/>
      <c r="I19" s="174"/>
      <c r="J19" s="174"/>
      <c r="K19"/>
      <c r="L19" s="39"/>
      <c r="M19" s="52"/>
      <c r="N19" s="39"/>
      <c r="P19" s="12"/>
      <c r="Q19"/>
      <c r="R19" s="30">
        <v>44392</v>
      </c>
      <c r="S19" s="31">
        <v>471</v>
      </c>
      <c r="T19" s="41">
        <v>367</v>
      </c>
      <c r="U19" s="53">
        <f t="shared" ref="U19:U25" si="1">SUM(S19:T19)</f>
        <v>838</v>
      </c>
      <c r="V19" s="54"/>
      <c r="X19" s="28"/>
      <c r="Y19" s="204"/>
      <c r="Z19" s="29" t="s">
        <v>40</v>
      </c>
      <c r="AA19" s="29">
        <v>54438</v>
      </c>
      <c r="AB19" s="29">
        <v>45046</v>
      </c>
      <c r="AC19" s="29">
        <f>AA19-AB19</f>
        <v>9392</v>
      </c>
    </row>
    <row r="20" spans="2:32" ht="17.25" thickBot="1" x14ac:dyDescent="0.35">
      <c r="B20" s="34" t="s">
        <v>41</v>
      </c>
      <c r="C20" s="55">
        <f>SUM(C21/10)</f>
        <v>13589.1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44393</v>
      </c>
      <c r="S20" s="31">
        <v>839</v>
      </c>
      <c r="T20" s="31">
        <v>409</v>
      </c>
      <c r="U20" s="57">
        <f t="shared" si="1"/>
        <v>1248</v>
      </c>
      <c r="V20" s="58"/>
      <c r="X20" s="28"/>
      <c r="Y20" s="203"/>
      <c r="Z20" s="25" t="s">
        <v>42</v>
      </c>
      <c r="AA20" s="25">
        <f>SUM(AA18:AA19)</f>
        <v>135726</v>
      </c>
      <c r="AB20" s="25">
        <f>SUM(AB18:AB19)</f>
        <v>153099</v>
      </c>
      <c r="AC20" s="25">
        <f>AA20-AB20</f>
        <v>-17373</v>
      </c>
    </row>
    <row r="21" spans="2:32" ht="17.25" thickBot="1" x14ac:dyDescent="0.35">
      <c r="B21" s="92" t="s">
        <v>43</v>
      </c>
      <c r="C21" s="51">
        <f>SUM(C7:C19)</f>
        <v>135891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44394</v>
      </c>
      <c r="S21" s="31">
        <v>786</v>
      </c>
      <c r="T21" s="31">
        <v>545</v>
      </c>
      <c r="U21" s="57">
        <f t="shared" si="1"/>
        <v>1331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44395</v>
      </c>
      <c r="S22" s="31">
        <v>783</v>
      </c>
      <c r="T22" s="41">
        <v>401</v>
      </c>
      <c r="U22" s="57">
        <f t="shared" si="1"/>
        <v>1184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44396</v>
      </c>
      <c r="S23" s="31">
        <v>684</v>
      </c>
      <c r="T23" s="41">
        <v>558</v>
      </c>
      <c r="U23" s="57">
        <f t="shared" si="1"/>
        <v>1242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44397</v>
      </c>
      <c r="S24" s="31">
        <v>492</v>
      </c>
      <c r="T24" s="41">
        <v>435</v>
      </c>
      <c r="U24" s="57">
        <f t="shared" si="1"/>
        <v>927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44398</v>
      </c>
      <c r="S25" s="89">
        <v>964</v>
      </c>
      <c r="T25" s="90">
        <v>562</v>
      </c>
      <c r="U25" s="57">
        <f t="shared" si="1"/>
        <v>1526</v>
      </c>
      <c r="V25" s="65"/>
      <c r="X25" s="28"/>
      <c r="Y25" s="202" t="s">
        <v>47</v>
      </c>
      <c r="Z25" s="29" t="s">
        <v>9</v>
      </c>
      <c r="AA25" s="29">
        <v>237012</v>
      </c>
      <c r="AB25" s="29">
        <v>324125</v>
      </c>
      <c r="AC25" s="29">
        <f>AA25-AB25</f>
        <v>-87113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5019</v>
      </c>
      <c r="T26" s="25">
        <f>SUM(T19:T25)</f>
        <v>3277</v>
      </c>
      <c r="U26" s="26">
        <f>SUM(U19:U25)</f>
        <v>8296</v>
      </c>
      <c r="V26" s="50"/>
      <c r="X26" s="28"/>
      <c r="Y26" s="204"/>
      <c r="Z26" s="29" t="s">
        <v>10</v>
      </c>
      <c r="AA26" s="29">
        <v>103377</v>
      </c>
      <c r="AB26" s="29">
        <v>69</v>
      </c>
      <c r="AC26" s="29">
        <f>AA26-AB26</f>
        <v>103308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340389</v>
      </c>
      <c r="AB27" s="25">
        <f>SUM(AB25:AB26)</f>
        <v>324194</v>
      </c>
      <c r="AC27" s="25">
        <f>AA27-AB27</f>
        <v>16195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418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1140</v>
      </c>
      <c r="U33" s="45">
        <v>756</v>
      </c>
      <c r="V33" s="50">
        <f t="shared" ref="V33:V37" si="2">T33-U33</f>
        <v>384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8</v>
      </c>
      <c r="U35" s="45">
        <v>8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1128</v>
      </c>
      <c r="U36" s="45">
        <v>403</v>
      </c>
      <c r="V36" s="50">
        <f t="shared" si="2"/>
        <v>725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72" t="s">
        <v>53</v>
      </c>
      <c r="S37" s="78"/>
      <c r="T37" s="45">
        <v>12</v>
      </c>
      <c r="U37" s="45">
        <v>200</v>
      </c>
      <c r="V37" s="50">
        <f t="shared" si="2"/>
        <v>-188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72" t="s">
        <v>54</v>
      </c>
      <c r="S38" s="78"/>
      <c r="T38" s="45">
        <v>0</v>
      </c>
      <c r="U38" s="45">
        <v>137</v>
      </c>
      <c r="V38" s="50">
        <f>T38-U38</f>
        <v>-137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8</v>
      </c>
      <c r="V39" s="50">
        <f>T39-U39</f>
        <v>-8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72" t="s">
        <v>303</v>
      </c>
      <c r="S40" s="173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72" t="s">
        <v>77</v>
      </c>
      <c r="S41" s="173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1128</v>
      </c>
      <c r="U42" s="25">
        <f>U34+U36+U41</f>
        <v>403</v>
      </c>
      <c r="V42" s="25">
        <f>V34+V36</f>
        <v>725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411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411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412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412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>S48+T48</f>
        <v>0</v>
      </c>
    </row>
    <row r="49" spans="2:22" x14ac:dyDescent="0.3">
      <c r="B49" s="82" t="s">
        <v>413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3">
        <v>500</v>
      </c>
      <c r="P49" s="83" t="s">
        <v>73</v>
      </c>
      <c r="R49" s="82" t="s">
        <v>413</v>
      </c>
      <c r="S49" s="83">
        <f>K49</f>
        <v>0</v>
      </c>
      <c r="T49" s="83">
        <f t="shared" si="3"/>
        <v>0</v>
      </c>
      <c r="U49" s="83">
        <f t="shared" si="3"/>
        <v>0</v>
      </c>
      <c r="V49" s="83">
        <f t="shared" ref="V49:V51" si="4">S49+T49</f>
        <v>0</v>
      </c>
    </row>
    <row r="50" spans="2:22" x14ac:dyDescent="0.3">
      <c r="B50" s="82" t="s">
        <v>414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83">
        <v>500</v>
      </c>
      <c r="P50" s="83" t="s">
        <v>73</v>
      </c>
      <c r="R50" s="82" t="s">
        <v>414</v>
      </c>
      <c r="S50" s="83">
        <f>K50</f>
        <v>0</v>
      </c>
      <c r="T50" s="83">
        <f t="shared" si="3"/>
        <v>0</v>
      </c>
      <c r="U50" s="83">
        <f t="shared" si="3"/>
        <v>0</v>
      </c>
      <c r="V50" s="83">
        <f t="shared" si="4"/>
        <v>0</v>
      </c>
    </row>
    <row r="51" spans="2:22" x14ac:dyDescent="0.3">
      <c r="B51" s="82" t="s">
        <v>415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3">
        <v>500</v>
      </c>
      <c r="P51" s="83" t="s">
        <v>73</v>
      </c>
      <c r="R51" s="82" t="s">
        <v>415</v>
      </c>
      <c r="S51" s="83">
        <f t="shared" si="3"/>
        <v>0</v>
      </c>
      <c r="T51" s="83">
        <f t="shared" si="3"/>
        <v>0</v>
      </c>
      <c r="U51" s="83">
        <f t="shared" si="3"/>
        <v>0</v>
      </c>
      <c r="V51" s="83">
        <f t="shared" si="4"/>
        <v>0</v>
      </c>
    </row>
    <row r="52" spans="2:22" x14ac:dyDescent="0.3">
      <c r="B52" s="82" t="s">
        <v>416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3">
        <v>500</v>
      </c>
      <c r="P52" s="83" t="s">
        <v>78</v>
      </c>
      <c r="R52" s="82" t="s">
        <v>416</v>
      </c>
      <c r="S52" s="83">
        <f t="shared" si="3"/>
        <v>0</v>
      </c>
      <c r="T52" s="83">
        <f>L52</f>
        <v>0</v>
      </c>
      <c r="U52" s="83">
        <f t="shared" si="3"/>
        <v>0</v>
      </c>
      <c r="V52" s="83">
        <f>S52+T52</f>
        <v>0</v>
      </c>
    </row>
    <row r="53" spans="2:22" x14ac:dyDescent="0.3">
      <c r="B53" s="82" t="s">
        <v>417</v>
      </c>
      <c r="C53" s="165">
        <v>2</v>
      </c>
      <c r="D53" s="165">
        <v>2</v>
      </c>
      <c r="E53" s="165">
        <v>0</v>
      </c>
      <c r="F53" s="165">
        <v>0</v>
      </c>
      <c r="G53" s="165">
        <v>1</v>
      </c>
      <c r="H53" s="165">
        <v>1</v>
      </c>
      <c r="I53" s="165">
        <v>0</v>
      </c>
      <c r="J53" s="165">
        <v>0</v>
      </c>
      <c r="K53" s="165">
        <v>6</v>
      </c>
      <c r="L53" s="165">
        <v>3</v>
      </c>
      <c r="M53" s="165">
        <v>6</v>
      </c>
      <c r="N53" s="165">
        <v>9</v>
      </c>
      <c r="O53" s="83">
        <v>500</v>
      </c>
      <c r="P53" s="83" t="s">
        <v>73</v>
      </c>
      <c r="R53" s="82" t="s">
        <v>417</v>
      </c>
      <c r="S53" s="83">
        <f t="shared" si="3"/>
        <v>6</v>
      </c>
      <c r="T53" s="83">
        <f t="shared" si="3"/>
        <v>3</v>
      </c>
      <c r="U53" s="83">
        <f t="shared" si="3"/>
        <v>6</v>
      </c>
      <c r="V53" s="83">
        <f>S53+T53</f>
        <v>9</v>
      </c>
    </row>
    <row r="54" spans="2:22" x14ac:dyDescent="0.3">
      <c r="B54" s="82" t="s">
        <v>26</v>
      </c>
      <c r="C54" s="82">
        <f>SUM(C47:C53)</f>
        <v>2</v>
      </c>
      <c r="D54" s="82">
        <f t="shared" ref="D54:O54" si="5">SUM(D47:D53)</f>
        <v>2</v>
      </c>
      <c r="E54" s="82">
        <f t="shared" si="5"/>
        <v>0</v>
      </c>
      <c r="F54" s="82">
        <f t="shared" si="5"/>
        <v>0</v>
      </c>
      <c r="G54" s="82">
        <f t="shared" si="5"/>
        <v>1</v>
      </c>
      <c r="H54" s="82">
        <f t="shared" si="5"/>
        <v>1</v>
      </c>
      <c r="I54" s="82">
        <f t="shared" si="5"/>
        <v>0</v>
      </c>
      <c r="J54" s="82">
        <f t="shared" si="5"/>
        <v>0</v>
      </c>
      <c r="K54" s="82">
        <f t="shared" si="5"/>
        <v>6</v>
      </c>
      <c r="L54" s="82">
        <f t="shared" si="5"/>
        <v>3</v>
      </c>
      <c r="M54" s="82">
        <f t="shared" si="5"/>
        <v>6</v>
      </c>
      <c r="N54" s="82">
        <f t="shared" si="5"/>
        <v>9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{BFF05D79-2C15-44B6-A919-32C90D11F22B}</x14:id>
        </ext>
      </extLst>
    </cfRule>
    <cfRule type="top10" dxfId="27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{6133DBD8-5ECE-4DE6-9B5C-9E25CF68D9BD}</x14:id>
        </ext>
      </extLst>
    </cfRule>
    <cfRule type="top10" dxfId="26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{4489E665-C080-4FDC-9851-3A6A657B7A21}</x14:id>
        </ext>
      </extLst>
    </cfRule>
    <cfRule type="top10" dxfId="25" priority="7" percent="1" rank="10"/>
  </conditionalFormatting>
  <conditionalFormatting sqref="O47:O53">
    <cfRule type="cellIs" dxfId="24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{A2368145-3BE8-4866-9705-F234A7506F5C}</x14:id>
        </ext>
      </extLst>
    </cfRule>
  </conditionalFormatting>
  <conditionalFormatting sqref="C47:N53">
    <cfRule type="cellIs" dxfId="23" priority="3" operator="greaterThan">
      <formula>"O35"</formula>
    </cfRule>
  </conditionalFormatting>
  <conditionalFormatting sqref="N47:N53">
    <cfRule type="cellIs" dxfId="22" priority="1" operator="greaterThan">
      <formula>500</formula>
    </cfRule>
    <cfRule type="cellIs" dxfId="21" priority="2" operator="greaterThan">
      <formula>500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29025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9025" r:id="rId4"/>
      </mc:Fallback>
    </mc:AlternateContent>
    <mc:AlternateContent xmlns:mc="http://schemas.openxmlformats.org/markup-compatibility/2006">
      <mc:Choice Requires="x14">
        <oleObject progId="Unknown" shapeId="129026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9026" r:id="rId6"/>
      </mc:Fallback>
    </mc:AlternateContent>
    <mc:AlternateContent xmlns:mc="http://schemas.openxmlformats.org/markup-compatibility/2006">
      <mc:Choice Requires="x14">
        <oleObject progId="Unknown" shapeId="129027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9027" r:id="rId7"/>
      </mc:Fallback>
    </mc:AlternateContent>
    <mc:AlternateContent xmlns:mc="http://schemas.openxmlformats.org/markup-compatibility/2006">
      <mc:Choice Requires="x14">
        <oleObject progId="Unknown" shapeId="129028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29028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F05D79-2C15-44B6-A919-32C90D11F2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6133DBD8-5ECE-4DE6-9B5C-9E25CF68D9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4489E665-C080-4FDC-9851-3A6A657B7A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A2368145-3BE8-4866-9705-F234A7506F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67363F6D-C08B-43AF-A9F3-4C0C0B39F11B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'15TH - 21ST JULY 2021'!S47:V47</xm:f>
              <xm:sqref>W47</xm:sqref>
            </x14:sparkline>
            <x14:sparkline>
              <xm:f>'15TH - 21ST JULY 2021'!S48:V48</xm:f>
              <xm:sqref>W48</xm:sqref>
            </x14:sparkline>
            <x14:sparkline>
              <xm:f>'15TH - 21ST JULY 2021'!S49:V49</xm:f>
              <xm:sqref>W49</xm:sqref>
            </x14:sparkline>
            <x14:sparkline>
              <xm:f>'15TH - 21ST JULY 2021'!S50:V50</xm:f>
              <xm:sqref>W50</xm:sqref>
            </x14:sparkline>
            <x14:sparkline>
              <xm:f>'15TH - 21ST JULY 2021'!S51:V51</xm:f>
              <xm:sqref>W51</xm:sqref>
            </x14:sparkline>
            <x14:sparkline>
              <xm:f>'15TH - 21ST JULY 2021'!S52:V52</xm:f>
              <xm:sqref>W52</xm:sqref>
            </x14:sparkline>
            <x14:sparkline>
              <xm:f>'15TH - 21ST JULY 2021'!S53:V53</xm:f>
              <xm:sqref>W53</xm:sqref>
            </x14:sparkline>
          </x14:sparklines>
        </x14:sparklineGroup>
      </x14:sparklineGroup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3A57-70C3-4D7E-AB75-1B2B0DBF226B}">
  <dimension ref="B1:AF81"/>
  <sheetViews>
    <sheetView workbookViewId="0">
      <selection activeCell="M13" sqref="M13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448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449</v>
      </c>
      <c r="S5" s="3"/>
      <c r="T5" s="3"/>
      <c r="U5" s="4"/>
      <c r="V5" s="5"/>
      <c r="Y5" s="6"/>
      <c r="Z5" s="7" t="s">
        <v>450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23</v>
      </c>
      <c r="AB7" s="29">
        <v>15</v>
      </c>
      <c r="AC7" s="29">
        <f>AA7-AB7</f>
        <v>8</v>
      </c>
    </row>
    <row r="8" spans="2:29" ht="17.25" thickBot="1" x14ac:dyDescent="0.35">
      <c r="B8" s="16" t="s">
        <v>15</v>
      </c>
      <c r="C8" s="17">
        <v>79530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44399</v>
      </c>
      <c r="S8" s="31">
        <v>27225</v>
      </c>
      <c r="T8" s="41">
        <v>0</v>
      </c>
      <c r="U8" s="32">
        <f>S8+T8</f>
        <v>27225</v>
      </c>
      <c r="V8" s="147">
        <v>28</v>
      </c>
      <c r="X8" s="28"/>
      <c r="Y8" s="204"/>
      <c r="Z8" s="29" t="s">
        <v>16</v>
      </c>
      <c r="AA8" s="148">
        <v>0</v>
      </c>
      <c r="AB8" s="148">
        <v>0</v>
      </c>
      <c r="AC8" s="29">
        <f>AF23-AB8</f>
        <v>0</v>
      </c>
    </row>
    <row r="9" spans="2:29" ht="17.25" thickBot="1" x14ac:dyDescent="0.35">
      <c r="B9" s="16" t="s">
        <v>7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44400</v>
      </c>
      <c r="S9" s="31">
        <v>30936</v>
      </c>
      <c r="T9" s="31">
        <v>5700</v>
      </c>
      <c r="U9" s="32">
        <f t="shared" ref="U9:U13" si="0">S9+T9</f>
        <v>36636</v>
      </c>
      <c r="V9" s="147">
        <v>23</v>
      </c>
      <c r="X9" s="28"/>
      <c r="Y9" s="204"/>
      <c r="Z9" s="29" t="s">
        <v>18</v>
      </c>
      <c r="AA9" s="29">
        <v>1</v>
      </c>
      <c r="AB9" s="29">
        <v>1</v>
      </c>
      <c r="AC9" s="29">
        <f>AA9-AB9</f>
        <v>0</v>
      </c>
    </row>
    <row r="10" spans="2:29" ht="17.25" thickBot="1" x14ac:dyDescent="0.35">
      <c r="B10" s="16" t="s">
        <v>17</v>
      </c>
      <c r="C10" s="17">
        <v>10001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44401</v>
      </c>
      <c r="S10" s="31">
        <v>34215</v>
      </c>
      <c r="T10" s="31">
        <v>4509</v>
      </c>
      <c r="U10" s="32">
        <f t="shared" si="0"/>
        <v>38724</v>
      </c>
      <c r="V10" s="147">
        <v>30</v>
      </c>
      <c r="X10" s="28"/>
      <c r="Y10" s="204"/>
      <c r="Z10" s="29" t="s">
        <v>19</v>
      </c>
      <c r="AA10" s="29">
        <v>20</v>
      </c>
      <c r="AB10" s="29">
        <v>15</v>
      </c>
      <c r="AC10" s="29">
        <f>AA10-AB10</f>
        <v>5</v>
      </c>
    </row>
    <row r="11" spans="2:29" ht="17.25" thickBot="1" x14ac:dyDescent="0.35">
      <c r="B11" s="34" t="s">
        <v>79</v>
      </c>
      <c r="C11" s="35">
        <v>17552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44402</v>
      </c>
      <c r="S11" s="31">
        <v>34487</v>
      </c>
      <c r="T11" s="31">
        <v>876</v>
      </c>
      <c r="U11" s="32">
        <f t="shared" si="0"/>
        <v>35363</v>
      </c>
      <c r="V11" s="147">
        <v>27</v>
      </c>
      <c r="X11" s="28"/>
      <c r="Y11" s="203"/>
      <c r="Z11" s="29" t="s">
        <v>20</v>
      </c>
      <c r="AA11" s="29">
        <v>6</v>
      </c>
      <c r="AB11" s="29">
        <v>6</v>
      </c>
      <c r="AC11" s="29">
        <f>AA11-AB11</f>
        <v>0</v>
      </c>
    </row>
    <row r="12" spans="2:29" ht="17.25" thickBot="1" x14ac:dyDescent="0.35">
      <c r="B12" s="34" t="s">
        <v>295</v>
      </c>
      <c r="C12" s="35">
        <v>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44403</v>
      </c>
      <c r="S12" s="31">
        <v>26332</v>
      </c>
      <c r="T12" s="31">
        <v>0</v>
      </c>
      <c r="U12" s="32">
        <f t="shared" si="0"/>
        <v>26332</v>
      </c>
      <c r="V12" s="147">
        <v>29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11911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44404</v>
      </c>
      <c r="S13" s="31">
        <v>21211</v>
      </c>
      <c r="T13" s="31">
        <v>428</v>
      </c>
      <c r="U13" s="32">
        <f t="shared" si="0"/>
        <v>21639</v>
      </c>
      <c r="V13" s="147">
        <v>19</v>
      </c>
      <c r="X13" s="28"/>
      <c r="Y13" s="206" t="s">
        <v>21</v>
      </c>
      <c r="Z13" s="29" t="s">
        <v>22</v>
      </c>
      <c r="AA13" s="91">
        <v>190610</v>
      </c>
      <c r="AB13" s="91">
        <v>135726</v>
      </c>
      <c r="AC13" s="29">
        <f>AA13-AB13</f>
        <v>54884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44405</v>
      </c>
      <c r="S14" s="31">
        <v>16204</v>
      </c>
      <c r="T14" s="31">
        <v>237</v>
      </c>
      <c r="U14" s="32">
        <f>S14+T14</f>
        <v>16441</v>
      </c>
      <c r="V14" s="147">
        <v>30</v>
      </c>
      <c r="X14" s="28"/>
      <c r="Y14" s="207"/>
      <c r="Z14" s="29" t="s">
        <v>24</v>
      </c>
      <c r="AA14" s="91">
        <v>11750</v>
      </c>
      <c r="AB14" s="91">
        <v>165</v>
      </c>
      <c r="AC14" s="29">
        <f>AA14-AB14</f>
        <v>11585</v>
      </c>
    </row>
    <row r="15" spans="2:29" ht="17.25" thickBot="1" x14ac:dyDescent="0.35">
      <c r="B15" s="34" t="s">
        <v>25</v>
      </c>
      <c r="C15" s="35">
        <v>18165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190610</v>
      </c>
      <c r="T15" s="26">
        <f>SUM(T8:T14)</f>
        <v>11750</v>
      </c>
      <c r="U15" s="26">
        <f>SUM(U8:U14)</f>
        <v>202360</v>
      </c>
      <c r="V15" s="26">
        <f>SUM(V8:V14)</f>
        <v>186</v>
      </c>
      <c r="X15" s="28"/>
      <c r="Y15" s="207"/>
      <c r="Z15" s="25" t="s">
        <v>27</v>
      </c>
      <c r="AA15" s="25">
        <f>SUM(AA13:AA14)</f>
        <v>202360</v>
      </c>
      <c r="AB15" s="25">
        <f>SUM(AB13:AB14)</f>
        <v>135891</v>
      </c>
      <c r="AC15" s="25">
        <f>AA15-AB15</f>
        <v>66469</v>
      </c>
    </row>
    <row r="16" spans="2:29" ht="17.25" thickBot="1" x14ac:dyDescent="0.35">
      <c r="B16" s="34" t="s">
        <v>258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28908.571428571428</v>
      </c>
      <c r="AB16" s="46">
        <f>AB15/7</f>
        <v>19413</v>
      </c>
      <c r="AC16" s="46">
        <f>AC15/7</f>
        <v>9495.5714285714294</v>
      </c>
    </row>
    <row r="17" spans="2:32" ht="17.25" thickBot="1" x14ac:dyDescent="0.35">
      <c r="B17" s="34" t="s">
        <v>30</v>
      </c>
      <c r="C17" s="35">
        <v>829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6549</v>
      </c>
      <c r="D18" s="219" t="s">
        <v>451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174194</v>
      </c>
      <c r="AB18" s="88">
        <v>81288</v>
      </c>
      <c r="AC18" s="29">
        <f>AA18-AB18</f>
        <v>92906</v>
      </c>
    </row>
    <row r="19" spans="2:32" ht="17.25" thickBot="1" x14ac:dyDescent="0.35">
      <c r="B19" s="34" t="s">
        <v>39</v>
      </c>
      <c r="C19" s="51">
        <v>57823</v>
      </c>
      <c r="D19" s="180"/>
      <c r="E19" s="180"/>
      <c r="F19" s="180"/>
      <c r="G19" s="180"/>
      <c r="H19" s="180"/>
      <c r="I19" s="180"/>
      <c r="J19" s="180"/>
      <c r="K19"/>
      <c r="L19" s="39"/>
      <c r="M19" s="52"/>
      <c r="N19" s="39"/>
      <c r="P19" s="12"/>
      <c r="Q19"/>
      <c r="R19" s="30">
        <v>44399</v>
      </c>
      <c r="S19" s="31">
        <v>816</v>
      </c>
      <c r="T19" s="41">
        <v>444</v>
      </c>
      <c r="U19" s="53">
        <f t="shared" ref="U19:U25" si="1">SUM(S19:T19)</f>
        <v>1260</v>
      </c>
      <c r="V19" s="54"/>
      <c r="X19" s="28"/>
      <c r="Y19" s="204"/>
      <c r="Z19" s="29" t="s">
        <v>40</v>
      </c>
      <c r="AA19" s="29">
        <v>28166</v>
      </c>
      <c r="AB19" s="29">
        <v>54438</v>
      </c>
      <c r="AC19" s="29">
        <f>AA19-AB19</f>
        <v>-26272</v>
      </c>
    </row>
    <row r="20" spans="2:32" ht="17.25" thickBot="1" x14ac:dyDescent="0.35">
      <c r="B20" s="34" t="s">
        <v>41</v>
      </c>
      <c r="C20" s="55">
        <f>SUM(C21/10)</f>
        <v>20236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44400</v>
      </c>
      <c r="S20" s="31">
        <v>930</v>
      </c>
      <c r="T20" s="31">
        <v>592</v>
      </c>
      <c r="U20" s="57">
        <f t="shared" si="1"/>
        <v>1522</v>
      </c>
      <c r="V20" s="58"/>
      <c r="X20" s="28"/>
      <c r="Y20" s="203"/>
      <c r="Z20" s="25" t="s">
        <v>42</v>
      </c>
      <c r="AA20" s="25">
        <f>SUM(AA18:AA19)</f>
        <v>202360</v>
      </c>
      <c r="AB20" s="25">
        <f>SUM(AB18:AB19)</f>
        <v>135726</v>
      </c>
      <c r="AC20" s="25">
        <f>AA20-AB20</f>
        <v>66634</v>
      </c>
    </row>
    <row r="21" spans="2:32" ht="17.25" thickBot="1" x14ac:dyDescent="0.35">
      <c r="B21" s="92" t="s">
        <v>43</v>
      </c>
      <c r="C21" s="51">
        <f>SUM(C7:C19)</f>
        <v>202360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44401</v>
      </c>
      <c r="S21" s="31">
        <v>853</v>
      </c>
      <c r="T21" s="31">
        <v>500</v>
      </c>
      <c r="U21" s="57">
        <f t="shared" si="1"/>
        <v>1353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44402</v>
      </c>
      <c r="S22" s="31">
        <v>587</v>
      </c>
      <c r="T22" s="41">
        <v>486</v>
      </c>
      <c r="U22" s="57">
        <f t="shared" si="1"/>
        <v>1073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44403</v>
      </c>
      <c r="S23" s="31">
        <v>385</v>
      </c>
      <c r="T23" s="41">
        <v>350</v>
      </c>
      <c r="U23" s="57">
        <f t="shared" si="1"/>
        <v>735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44404</v>
      </c>
      <c r="S24" s="31">
        <v>238</v>
      </c>
      <c r="T24" s="41">
        <v>214</v>
      </c>
      <c r="U24" s="57">
        <f t="shared" si="1"/>
        <v>452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44405</v>
      </c>
      <c r="S25" s="89">
        <v>184</v>
      </c>
      <c r="T25" s="90">
        <v>124</v>
      </c>
      <c r="U25" s="57">
        <f t="shared" si="1"/>
        <v>308</v>
      </c>
      <c r="V25" s="65"/>
      <c r="X25" s="28"/>
      <c r="Y25" s="202" t="s">
        <v>47</v>
      </c>
      <c r="Z25" s="29" t="s">
        <v>9</v>
      </c>
      <c r="AA25" s="29">
        <v>293197</v>
      </c>
      <c r="AB25" s="29">
        <v>237012</v>
      </c>
      <c r="AC25" s="29">
        <f>AA25-AB25</f>
        <v>56185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3993</v>
      </c>
      <c r="T26" s="25">
        <f>SUM(T19:T25)</f>
        <v>2710</v>
      </c>
      <c r="U26" s="26">
        <f>SUM(U19:U25)</f>
        <v>6703</v>
      </c>
      <c r="V26" s="50"/>
      <c r="X26" s="28"/>
      <c r="Y26" s="204"/>
      <c r="Z26" s="29" t="s">
        <v>10</v>
      </c>
      <c r="AA26" s="29">
        <v>3808</v>
      </c>
      <c r="AB26" s="29">
        <v>103377</v>
      </c>
      <c r="AC26" s="29">
        <f>AA26-AB26</f>
        <v>-99569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/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297005</v>
      </c>
      <c r="AB27" s="25">
        <f>SUM(AB25:AB26)</f>
        <v>340389</v>
      </c>
      <c r="AC27" s="25">
        <f>AA27-AB27</f>
        <v>-43384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452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2730</v>
      </c>
      <c r="U33" s="45">
        <v>1140</v>
      </c>
      <c r="V33" s="50">
        <f t="shared" ref="V33:V37" si="2">T33-U33</f>
        <v>1590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8</v>
      </c>
      <c r="U35" s="45">
        <v>8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2682</v>
      </c>
      <c r="U36" s="45">
        <v>1128</v>
      </c>
      <c r="V36" s="50">
        <f t="shared" si="2"/>
        <v>1554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78" t="s">
        <v>53</v>
      </c>
      <c r="S37" s="78"/>
      <c r="T37" s="45">
        <v>35</v>
      </c>
      <c r="U37" s="45">
        <v>12</v>
      </c>
      <c r="V37" s="50">
        <f t="shared" si="2"/>
        <v>23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78" t="s">
        <v>54</v>
      </c>
      <c r="S38" s="78"/>
      <c r="T38" s="45">
        <v>0</v>
      </c>
      <c r="U38" s="45">
        <v>0</v>
      </c>
      <c r="V38" s="50">
        <f>T38-U38</f>
        <v>0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78" t="s">
        <v>303</v>
      </c>
      <c r="S40" s="179"/>
      <c r="T40" s="45">
        <v>6</v>
      </c>
      <c r="U40" s="45">
        <v>0</v>
      </c>
      <c r="V40" s="50">
        <f>T40-U40</f>
        <v>6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78" t="s">
        <v>77</v>
      </c>
      <c r="S41" s="179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2682</v>
      </c>
      <c r="U42" s="25">
        <f>U34+U36+U41</f>
        <v>1128</v>
      </c>
      <c r="V42" s="25">
        <f>V34+V36</f>
        <v>1554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453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453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454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454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>S48+T48</f>
        <v>0</v>
      </c>
    </row>
    <row r="49" spans="2:22" x14ac:dyDescent="0.3">
      <c r="B49" s="82" t="s">
        <v>455</v>
      </c>
      <c r="C49" s="93">
        <v>176</v>
      </c>
      <c r="D49" s="93">
        <v>103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382</v>
      </c>
      <c r="L49" s="93">
        <v>0</v>
      </c>
      <c r="M49" s="93">
        <v>279</v>
      </c>
      <c r="N49" s="93">
        <v>382</v>
      </c>
      <c r="O49" s="83">
        <v>500</v>
      </c>
      <c r="P49" s="83" t="s">
        <v>73</v>
      </c>
      <c r="R49" s="82" t="s">
        <v>455</v>
      </c>
      <c r="S49" s="83">
        <f>K49</f>
        <v>382</v>
      </c>
      <c r="T49" s="83">
        <f t="shared" si="3"/>
        <v>0</v>
      </c>
      <c r="U49" s="83">
        <f t="shared" si="3"/>
        <v>279</v>
      </c>
      <c r="V49" s="83">
        <f t="shared" ref="V49:V51" si="4">S49+T49</f>
        <v>382</v>
      </c>
    </row>
    <row r="50" spans="2:22" x14ac:dyDescent="0.3">
      <c r="B50" s="82" t="s">
        <v>456</v>
      </c>
      <c r="C50" s="93">
        <v>207</v>
      </c>
      <c r="D50" s="93">
        <v>65</v>
      </c>
      <c r="E50" s="93">
        <v>0</v>
      </c>
      <c r="F50" s="93">
        <v>0</v>
      </c>
      <c r="G50" s="93">
        <v>0</v>
      </c>
      <c r="H50" s="93">
        <v>44</v>
      </c>
      <c r="I50" s="93">
        <v>0</v>
      </c>
      <c r="J50" s="93">
        <v>0</v>
      </c>
      <c r="K50" s="93">
        <v>337</v>
      </c>
      <c r="L50" s="93">
        <v>88</v>
      </c>
      <c r="M50" s="93">
        <v>316</v>
      </c>
      <c r="N50" s="93">
        <v>425</v>
      </c>
      <c r="O50" s="83">
        <v>500</v>
      </c>
      <c r="P50" s="83" t="s">
        <v>73</v>
      </c>
      <c r="R50" s="82" t="s">
        <v>456</v>
      </c>
      <c r="S50" s="83">
        <f>K50</f>
        <v>337</v>
      </c>
      <c r="T50" s="83">
        <f t="shared" si="3"/>
        <v>88</v>
      </c>
      <c r="U50" s="83">
        <f t="shared" si="3"/>
        <v>316</v>
      </c>
      <c r="V50" s="83">
        <f t="shared" si="4"/>
        <v>425</v>
      </c>
    </row>
    <row r="51" spans="2:22" x14ac:dyDescent="0.3">
      <c r="B51" s="82" t="s">
        <v>457</v>
      </c>
      <c r="C51" s="93">
        <v>12</v>
      </c>
      <c r="D51" s="93">
        <v>9</v>
      </c>
      <c r="E51" s="93">
        <v>0</v>
      </c>
      <c r="F51" s="93">
        <v>0</v>
      </c>
      <c r="G51" s="93">
        <v>103</v>
      </c>
      <c r="H51" s="93">
        <v>12</v>
      </c>
      <c r="I51" s="93">
        <v>261</v>
      </c>
      <c r="J51" s="93">
        <v>0</v>
      </c>
      <c r="K51" s="93">
        <v>30</v>
      </c>
      <c r="L51" s="93">
        <v>388</v>
      </c>
      <c r="M51" s="93">
        <v>397</v>
      </c>
      <c r="N51" s="93">
        <v>418</v>
      </c>
      <c r="O51" s="83">
        <v>500</v>
      </c>
      <c r="P51" s="83" t="s">
        <v>73</v>
      </c>
      <c r="R51" s="82" t="s">
        <v>457</v>
      </c>
      <c r="S51" s="83">
        <f t="shared" si="3"/>
        <v>30</v>
      </c>
      <c r="T51" s="83">
        <f t="shared" si="3"/>
        <v>388</v>
      </c>
      <c r="U51" s="83">
        <f t="shared" si="3"/>
        <v>397</v>
      </c>
      <c r="V51" s="83">
        <f t="shared" si="4"/>
        <v>418</v>
      </c>
    </row>
    <row r="52" spans="2:22" x14ac:dyDescent="0.3">
      <c r="B52" s="82" t="s">
        <v>458</v>
      </c>
      <c r="C52" s="93">
        <v>0</v>
      </c>
      <c r="D52" s="93">
        <v>0</v>
      </c>
      <c r="E52" s="93">
        <v>0</v>
      </c>
      <c r="F52" s="93">
        <v>0</v>
      </c>
      <c r="G52" s="93">
        <v>2</v>
      </c>
      <c r="H52" s="93">
        <v>0</v>
      </c>
      <c r="I52" s="93">
        <v>145</v>
      </c>
      <c r="J52" s="93">
        <v>0</v>
      </c>
      <c r="K52" s="93">
        <v>0</v>
      </c>
      <c r="L52" s="93">
        <v>147</v>
      </c>
      <c r="M52" s="93">
        <v>147</v>
      </c>
      <c r="N52" s="93">
        <v>147</v>
      </c>
      <c r="O52" s="83">
        <v>500</v>
      </c>
      <c r="P52" s="83" t="s">
        <v>78</v>
      </c>
      <c r="R52" s="82" t="s">
        <v>458</v>
      </c>
      <c r="S52" s="83">
        <f t="shared" si="3"/>
        <v>0</v>
      </c>
      <c r="T52" s="83">
        <f>L52</f>
        <v>147</v>
      </c>
      <c r="U52" s="83">
        <f t="shared" si="3"/>
        <v>147</v>
      </c>
      <c r="V52" s="83">
        <f>S52+T52</f>
        <v>147</v>
      </c>
    </row>
    <row r="53" spans="2:22" x14ac:dyDescent="0.3">
      <c r="B53" s="82" t="s">
        <v>459</v>
      </c>
      <c r="C53" s="93">
        <v>0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83">
        <v>500</v>
      </c>
      <c r="P53" s="83" t="s">
        <v>73</v>
      </c>
      <c r="R53" s="82" t="s">
        <v>459</v>
      </c>
      <c r="S53" s="83">
        <f t="shared" si="3"/>
        <v>0</v>
      </c>
      <c r="T53" s="83">
        <f t="shared" si="3"/>
        <v>0</v>
      </c>
      <c r="U53" s="83">
        <f t="shared" si="3"/>
        <v>0</v>
      </c>
      <c r="V53" s="83">
        <f>S53+T53</f>
        <v>0</v>
      </c>
    </row>
    <row r="54" spans="2:22" x14ac:dyDescent="0.3">
      <c r="B54" s="82" t="s">
        <v>26</v>
      </c>
      <c r="C54" s="82">
        <f>SUM(C47:C53)</f>
        <v>395</v>
      </c>
      <c r="D54" s="82">
        <f t="shared" ref="D54:O54" si="5">SUM(D47:D53)</f>
        <v>177</v>
      </c>
      <c r="E54" s="82">
        <f t="shared" si="5"/>
        <v>0</v>
      </c>
      <c r="F54" s="82">
        <f t="shared" si="5"/>
        <v>0</v>
      </c>
      <c r="G54" s="82">
        <f t="shared" si="5"/>
        <v>105</v>
      </c>
      <c r="H54" s="82">
        <f t="shared" si="5"/>
        <v>56</v>
      </c>
      <c r="I54" s="82">
        <f t="shared" si="5"/>
        <v>406</v>
      </c>
      <c r="J54" s="82">
        <f t="shared" si="5"/>
        <v>0</v>
      </c>
      <c r="K54" s="82">
        <f t="shared" si="5"/>
        <v>749</v>
      </c>
      <c r="L54" s="82">
        <f t="shared" si="5"/>
        <v>623</v>
      </c>
      <c r="M54" s="82">
        <f t="shared" si="5"/>
        <v>1139</v>
      </c>
      <c r="N54" s="82">
        <f t="shared" si="5"/>
        <v>1372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R31:V31"/>
    <mergeCell ref="R32:S32"/>
    <mergeCell ref="R33:S33"/>
    <mergeCell ref="R39:S39"/>
    <mergeCell ref="R42:S42"/>
    <mergeCell ref="G44:J44"/>
    <mergeCell ref="K44:L45"/>
    <mergeCell ref="M44:N45"/>
    <mergeCell ref="C45:D45"/>
    <mergeCell ref="E45:F45"/>
    <mergeCell ref="G45:H45"/>
    <mergeCell ref="I45:J45"/>
  </mergeCells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{BF34BC12-A298-4E1A-B064-35C40B9D49E7}</x14:id>
        </ext>
      </extLst>
    </cfRule>
    <cfRule type="top10" dxfId="20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{39B51DB0-CAA8-420E-B893-B6B3506E7489}</x14:id>
        </ext>
      </extLst>
    </cfRule>
    <cfRule type="top10" dxfId="19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{5EF588D0-0B4C-478D-96E9-54654B808BC5}</x14:id>
        </ext>
      </extLst>
    </cfRule>
    <cfRule type="top10" dxfId="18" priority="7" percent="1" rank="10"/>
  </conditionalFormatting>
  <conditionalFormatting sqref="O47:O53">
    <cfRule type="cellIs" dxfId="17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{0DD0317F-4FBA-4948-BEE5-60D749302AB8}</x14:id>
        </ext>
      </extLst>
    </cfRule>
  </conditionalFormatting>
  <conditionalFormatting sqref="C47:N53">
    <cfRule type="cellIs" dxfId="16" priority="3" operator="greaterThan">
      <formula>"O35"</formula>
    </cfRule>
  </conditionalFormatting>
  <conditionalFormatting sqref="N47:N53">
    <cfRule type="cellIs" dxfId="15" priority="1" operator="greaterThan">
      <formula>500</formula>
    </cfRule>
    <cfRule type="cellIs" dxfId="14" priority="2" operator="greaterThan">
      <formula>500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32097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2097" r:id="rId4"/>
      </mc:Fallback>
    </mc:AlternateContent>
    <mc:AlternateContent xmlns:mc="http://schemas.openxmlformats.org/markup-compatibility/2006">
      <mc:Choice Requires="x14">
        <oleObject progId="Unknown" shapeId="132098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2098" r:id="rId6"/>
      </mc:Fallback>
    </mc:AlternateContent>
    <mc:AlternateContent xmlns:mc="http://schemas.openxmlformats.org/markup-compatibility/2006">
      <mc:Choice Requires="x14">
        <oleObject progId="Unknown" shapeId="132099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2099" r:id="rId7"/>
      </mc:Fallback>
    </mc:AlternateContent>
    <mc:AlternateContent xmlns:mc="http://schemas.openxmlformats.org/markup-compatibility/2006">
      <mc:Choice Requires="x14">
        <oleObject progId="Unknown" shapeId="132100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2100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34BC12-A298-4E1A-B064-35C40B9D49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39B51DB0-CAA8-420E-B893-B6B3506E74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5EF588D0-0B4C-478D-96E9-54654B808B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0DD0317F-4FBA-4948-BEE5-60D749302A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7D70695D-9809-4C8C-99F8-D938C5D0B68A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'22ND - 28TH JULY 2021'!S47:V47</xm:f>
              <xm:sqref>W47</xm:sqref>
            </x14:sparkline>
            <x14:sparkline>
              <xm:f>'22ND - 28TH JULY 2021'!S48:V48</xm:f>
              <xm:sqref>W48</xm:sqref>
            </x14:sparkline>
            <x14:sparkline>
              <xm:f>'22ND - 28TH JULY 2021'!S49:V49</xm:f>
              <xm:sqref>W49</xm:sqref>
            </x14:sparkline>
            <x14:sparkline>
              <xm:f>'22ND - 28TH JULY 2021'!S50:V50</xm:f>
              <xm:sqref>W50</xm:sqref>
            </x14:sparkline>
            <x14:sparkline>
              <xm:f>'22ND - 28TH JULY 2021'!S51:V51</xm:f>
              <xm:sqref>W51</xm:sqref>
            </x14:sparkline>
            <x14:sparkline>
              <xm:f>'22ND - 28TH JULY 2021'!S52:V52</xm:f>
              <xm:sqref>W52</xm:sqref>
            </x14:sparkline>
            <x14:sparkline>
              <xm:f>'22ND - 28TH JULY 2021'!S53:V53</xm:f>
              <xm:sqref>W53</xm:sqref>
            </x14:sparkline>
          </x14:sparklines>
        </x14:sparklineGroup>
      </x14:sparklineGroup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197A-1566-44C1-B189-423C701F79E2}">
  <dimension ref="B1:AF81"/>
  <sheetViews>
    <sheetView topLeftCell="A49" workbookViewId="0">
      <selection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423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424</v>
      </c>
      <c r="S5" s="3"/>
      <c r="T5" s="3"/>
      <c r="U5" s="4"/>
      <c r="V5" s="5"/>
      <c r="Y5" s="6"/>
      <c r="Z5" s="7" t="s">
        <v>425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426</v>
      </c>
      <c r="C7" s="17">
        <v>484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14</v>
      </c>
      <c r="AB7" s="29">
        <v>23</v>
      </c>
      <c r="AC7" s="29">
        <f>AA7-AB7</f>
        <v>-9</v>
      </c>
    </row>
    <row r="8" spans="2:29" ht="17.25" thickBot="1" x14ac:dyDescent="0.35">
      <c r="B8" s="16" t="s">
        <v>15</v>
      </c>
      <c r="C8" s="17">
        <v>18595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44406</v>
      </c>
      <c r="S8" s="31">
        <v>15152</v>
      </c>
      <c r="T8" s="41">
        <v>137</v>
      </c>
      <c r="U8" s="32">
        <f>S8+T8</f>
        <v>15289</v>
      </c>
      <c r="V8" s="147">
        <v>28</v>
      </c>
      <c r="X8" s="28"/>
      <c r="Y8" s="204"/>
      <c r="Z8" s="29" t="s">
        <v>16</v>
      </c>
      <c r="AA8" s="148">
        <v>0</v>
      </c>
      <c r="AB8" s="148">
        <v>0</v>
      </c>
      <c r="AC8" s="29">
        <f>AF23-AB8</f>
        <v>0</v>
      </c>
    </row>
    <row r="9" spans="2:29" ht="17.25" thickBot="1" x14ac:dyDescent="0.35">
      <c r="B9" s="16" t="s">
        <v>7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44407</v>
      </c>
      <c r="S9" s="181">
        <v>8799</v>
      </c>
      <c r="T9" s="31">
        <v>0</v>
      </c>
      <c r="U9" s="32">
        <f t="shared" ref="U9:U13" si="0">S9+T9</f>
        <v>8799</v>
      </c>
      <c r="V9" s="147">
        <v>23</v>
      </c>
      <c r="X9" s="28"/>
      <c r="Y9" s="204"/>
      <c r="Z9" s="29" t="s">
        <v>18</v>
      </c>
      <c r="AA9" s="29">
        <v>0</v>
      </c>
      <c r="AB9" s="29">
        <v>1</v>
      </c>
      <c r="AC9" s="29">
        <f>AA9-AB9</f>
        <v>-1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44408</v>
      </c>
      <c r="S10" s="181">
        <v>22420</v>
      </c>
      <c r="T10" s="31">
        <v>0</v>
      </c>
      <c r="U10" s="32">
        <f t="shared" si="0"/>
        <v>22420</v>
      </c>
      <c r="V10" s="147">
        <v>30</v>
      </c>
      <c r="X10" s="28"/>
      <c r="Y10" s="204"/>
      <c r="Z10" s="29" t="s">
        <v>19</v>
      </c>
      <c r="AA10" s="29">
        <v>19</v>
      </c>
      <c r="AB10" s="29">
        <v>20</v>
      </c>
      <c r="AC10" s="29">
        <f>AA10-AB10</f>
        <v>-1</v>
      </c>
    </row>
    <row r="11" spans="2:29" ht="17.25" thickBot="1" x14ac:dyDescent="0.35">
      <c r="B11" s="34" t="s">
        <v>79</v>
      </c>
      <c r="C11" s="35">
        <v>2097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44409</v>
      </c>
      <c r="S11" s="181">
        <v>16615</v>
      </c>
      <c r="T11" s="31">
        <v>0</v>
      </c>
      <c r="U11" s="32">
        <f t="shared" si="0"/>
        <v>16615</v>
      </c>
      <c r="V11" s="147">
        <v>27</v>
      </c>
      <c r="X11" s="28"/>
      <c r="Y11" s="203"/>
      <c r="Z11" s="29" t="s">
        <v>20</v>
      </c>
      <c r="AA11" s="29">
        <v>1</v>
      </c>
      <c r="AB11" s="29">
        <v>6</v>
      </c>
      <c r="AC11" s="29">
        <f>AA11-AB11</f>
        <v>-5</v>
      </c>
    </row>
    <row r="12" spans="2:29" ht="17.25" thickBot="1" x14ac:dyDescent="0.35">
      <c r="B12" s="34" t="s">
        <v>295</v>
      </c>
      <c r="C12" s="35">
        <v>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44410</v>
      </c>
      <c r="S12" s="181">
        <v>19085</v>
      </c>
      <c r="T12" s="31">
        <v>0</v>
      </c>
      <c r="U12" s="32">
        <f t="shared" si="0"/>
        <v>19085</v>
      </c>
      <c r="V12" s="147">
        <v>29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1629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44411</v>
      </c>
      <c r="S13" s="181">
        <v>19276</v>
      </c>
      <c r="T13" s="31">
        <v>0</v>
      </c>
      <c r="U13" s="32">
        <f t="shared" si="0"/>
        <v>19276</v>
      </c>
      <c r="V13" s="147">
        <v>19</v>
      </c>
      <c r="X13" s="28"/>
      <c r="Y13" s="206" t="s">
        <v>21</v>
      </c>
      <c r="Z13" s="29" t="s">
        <v>22</v>
      </c>
      <c r="AA13" s="91">
        <v>120010</v>
      </c>
      <c r="AB13" s="91">
        <v>190610</v>
      </c>
      <c r="AC13" s="29">
        <f>AA13-AB13</f>
        <v>-70600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44412</v>
      </c>
      <c r="S14" s="181">
        <v>18663</v>
      </c>
      <c r="T14" s="31">
        <v>220</v>
      </c>
      <c r="U14" s="32">
        <f>S14+T14</f>
        <v>18883</v>
      </c>
      <c r="V14" s="147">
        <v>30</v>
      </c>
      <c r="X14" s="28"/>
      <c r="Y14" s="207"/>
      <c r="Z14" s="29" t="s">
        <v>24</v>
      </c>
      <c r="AA14" s="91">
        <v>357</v>
      </c>
      <c r="AB14" s="91">
        <v>11750</v>
      </c>
      <c r="AC14" s="29">
        <f>AA14-AB14</f>
        <v>-11393</v>
      </c>
    </row>
    <row r="15" spans="2:29" ht="17.25" thickBot="1" x14ac:dyDescent="0.35">
      <c r="B15" s="34" t="s">
        <v>25</v>
      </c>
      <c r="C15" s="35">
        <v>55683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120010</v>
      </c>
      <c r="T15" s="26">
        <f>SUM(T8:T14)</f>
        <v>357</v>
      </c>
      <c r="U15" s="26">
        <f>SUM(U8:U14)</f>
        <v>120367</v>
      </c>
      <c r="V15" s="26">
        <f>SUM(V8:V14)</f>
        <v>186</v>
      </c>
      <c r="X15" s="28"/>
      <c r="Y15" s="207"/>
      <c r="Z15" s="25" t="s">
        <v>27</v>
      </c>
      <c r="AA15" s="25">
        <f>SUM(AA13:AA14)</f>
        <v>120367</v>
      </c>
      <c r="AB15" s="25">
        <f>SUM(AB13:AB14)</f>
        <v>202360</v>
      </c>
      <c r="AC15" s="25">
        <f>AA15-AB15</f>
        <v>-81993</v>
      </c>
    </row>
    <row r="16" spans="2:29" ht="17.25" thickBot="1" x14ac:dyDescent="0.35">
      <c r="B16" s="34" t="s">
        <v>258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17195.285714285714</v>
      </c>
      <c r="AB16" s="46">
        <f>AB15/7</f>
        <v>28908.571428571428</v>
      </c>
      <c r="AC16" s="46">
        <f>AC15/7</f>
        <v>-11713.285714285714</v>
      </c>
    </row>
    <row r="17" spans="2:32" ht="17.25" thickBot="1" x14ac:dyDescent="0.35">
      <c r="B17" s="34" t="s">
        <v>30</v>
      </c>
      <c r="C17" s="35">
        <v>227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6022</v>
      </c>
      <c r="D18" s="219" t="s">
        <v>427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64684</v>
      </c>
      <c r="AB18" s="88">
        <v>174194</v>
      </c>
      <c r="AC18" s="29">
        <f>AA18-AB18</f>
        <v>-109510</v>
      </c>
    </row>
    <row r="19" spans="2:32" ht="17.25" thickBot="1" x14ac:dyDescent="0.35">
      <c r="B19" s="34" t="s">
        <v>39</v>
      </c>
      <c r="C19" s="51">
        <v>35630</v>
      </c>
      <c r="D19" s="175"/>
      <c r="E19" s="175"/>
      <c r="F19" s="175"/>
      <c r="G19" s="175"/>
      <c r="H19" s="175"/>
      <c r="I19" s="175"/>
      <c r="J19" s="175"/>
      <c r="K19"/>
      <c r="L19" s="39"/>
      <c r="M19" s="52"/>
      <c r="N19" s="39"/>
      <c r="P19" s="12"/>
      <c r="Q19"/>
      <c r="R19" s="30">
        <v>44406</v>
      </c>
      <c r="S19" s="31">
        <v>200</v>
      </c>
      <c r="T19" s="41">
        <v>178</v>
      </c>
      <c r="U19" s="53">
        <f t="shared" ref="U19:U25" si="1">SUM(S19:T19)</f>
        <v>378</v>
      </c>
      <c r="V19" s="54"/>
      <c r="X19" s="28"/>
      <c r="Y19" s="204"/>
      <c r="Z19" s="29" t="s">
        <v>40</v>
      </c>
      <c r="AA19" s="29">
        <v>55683</v>
      </c>
      <c r="AB19" s="29">
        <v>28166</v>
      </c>
      <c r="AC19" s="29">
        <f>AA19-AB19</f>
        <v>27517</v>
      </c>
    </row>
    <row r="20" spans="2:32" ht="17.25" thickBot="1" x14ac:dyDescent="0.35">
      <c r="B20" s="34" t="s">
        <v>41</v>
      </c>
      <c r="C20" s="55">
        <f>SUM(C21/10)</f>
        <v>12036.7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44407</v>
      </c>
      <c r="S20" s="31">
        <v>163</v>
      </c>
      <c r="T20" s="31">
        <v>159</v>
      </c>
      <c r="U20" s="57">
        <f t="shared" si="1"/>
        <v>322</v>
      </c>
      <c r="V20" s="58"/>
      <c r="X20" s="28"/>
      <c r="Y20" s="203"/>
      <c r="Z20" s="25" t="s">
        <v>42</v>
      </c>
      <c r="AA20" s="25">
        <f>SUM(AA18:AA19)</f>
        <v>120367</v>
      </c>
      <c r="AB20" s="25">
        <f>SUM(AB18:AB19)</f>
        <v>202360</v>
      </c>
      <c r="AC20" s="25">
        <f>AA20-AB20</f>
        <v>-81993</v>
      </c>
    </row>
    <row r="21" spans="2:32" ht="17.25" thickBot="1" x14ac:dyDescent="0.35">
      <c r="B21" s="92" t="s">
        <v>43</v>
      </c>
      <c r="C21" s="51">
        <f>SUM(C7:C19)</f>
        <v>120367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44408</v>
      </c>
      <c r="S21" s="31">
        <v>178</v>
      </c>
      <c r="T21" s="31">
        <v>65</v>
      </c>
      <c r="U21" s="57">
        <f t="shared" si="1"/>
        <v>243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44409</v>
      </c>
      <c r="S22" s="31">
        <v>375</v>
      </c>
      <c r="T22" s="41">
        <v>254</v>
      </c>
      <c r="U22" s="57">
        <f t="shared" si="1"/>
        <v>629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44410</v>
      </c>
      <c r="S23" s="31">
        <v>443</v>
      </c>
      <c r="T23" s="41">
        <v>405</v>
      </c>
      <c r="U23" s="57">
        <f t="shared" si="1"/>
        <v>848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44411</v>
      </c>
      <c r="S24" s="31">
        <v>335</v>
      </c>
      <c r="T24" s="41">
        <v>205</v>
      </c>
      <c r="U24" s="57">
        <f t="shared" si="1"/>
        <v>540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44412</v>
      </c>
      <c r="S25" s="89">
        <v>994</v>
      </c>
      <c r="T25" s="90">
        <v>120</v>
      </c>
      <c r="U25" s="57">
        <f t="shared" si="1"/>
        <v>1114</v>
      </c>
      <c r="V25" s="65"/>
      <c r="X25" s="28"/>
      <c r="Y25" s="202" t="s">
        <v>47</v>
      </c>
      <c r="Z25" s="29" t="s">
        <v>9</v>
      </c>
      <c r="AA25" s="29">
        <v>341938</v>
      </c>
      <c r="AB25" s="29">
        <v>293197</v>
      </c>
      <c r="AC25" s="29">
        <f>AA25-AB25</f>
        <v>48741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2688</v>
      </c>
      <c r="T26" s="25">
        <f>SUM(T19:T25)</f>
        <v>1386</v>
      </c>
      <c r="U26" s="26">
        <f>SUM(U19:U25)</f>
        <v>4074</v>
      </c>
      <c r="V26" s="50"/>
      <c r="X26" s="28"/>
      <c r="Y26" s="204"/>
      <c r="Z26" s="29" t="s">
        <v>10</v>
      </c>
      <c r="AA26" s="29">
        <v>500</v>
      </c>
      <c r="AB26" s="29">
        <v>3808</v>
      </c>
      <c r="AC26" s="29">
        <f>AA26-AB26</f>
        <v>-3308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/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342438</v>
      </c>
      <c r="AB27" s="25">
        <f>SUM(AB25:AB26)</f>
        <v>297005</v>
      </c>
      <c r="AC27" s="25">
        <f>AA27-AB27</f>
        <v>45433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428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2293</v>
      </c>
      <c r="U33" s="45">
        <v>2730</v>
      </c>
      <c r="V33" s="50">
        <f t="shared" ref="V33:V37" si="2">T33-U33</f>
        <v>-437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5</v>
      </c>
      <c r="U35" s="45">
        <v>8</v>
      </c>
      <c r="V35" s="50">
        <f t="shared" si="2"/>
        <v>-3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1323</v>
      </c>
      <c r="U36" s="45">
        <v>2682</v>
      </c>
      <c r="V36" s="50">
        <f t="shared" si="2"/>
        <v>-1359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76" t="s">
        <v>53</v>
      </c>
      <c r="S37" s="78"/>
      <c r="T37" s="45">
        <v>800</v>
      </c>
      <c r="U37" s="45">
        <v>35</v>
      </c>
      <c r="V37" s="50">
        <f t="shared" si="2"/>
        <v>765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76" t="s">
        <v>54</v>
      </c>
      <c r="S38" s="78"/>
      <c r="T38" s="45">
        <v>0</v>
      </c>
      <c r="U38" s="45">
        <v>0</v>
      </c>
      <c r="V38" s="50">
        <f>T38-U38</f>
        <v>0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165</v>
      </c>
      <c r="U39" s="45">
        <v>0</v>
      </c>
      <c r="V39" s="50">
        <f>T39-U39</f>
        <v>165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76" t="s">
        <v>303</v>
      </c>
      <c r="S40" s="177"/>
      <c r="T40" s="45">
        <v>0</v>
      </c>
      <c r="U40" s="45">
        <v>6</v>
      </c>
      <c r="V40" s="50">
        <f>T40-U40</f>
        <v>-6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76" t="s">
        <v>77</v>
      </c>
      <c r="S41" s="177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1323</v>
      </c>
      <c r="U42" s="25">
        <f>U34+U36+U41</f>
        <v>2682</v>
      </c>
      <c r="V42" s="25">
        <f>V34+V36</f>
        <v>-1359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429</v>
      </c>
      <c r="C47" s="93">
        <v>55</v>
      </c>
      <c r="D47" s="93">
        <v>1</v>
      </c>
      <c r="E47" s="93">
        <v>0</v>
      </c>
      <c r="F47" s="93">
        <v>0</v>
      </c>
      <c r="G47" s="93">
        <v>6</v>
      </c>
      <c r="H47" s="93">
        <v>0</v>
      </c>
      <c r="I47" s="93">
        <v>0</v>
      </c>
      <c r="J47" s="93">
        <v>0</v>
      </c>
      <c r="K47" s="93">
        <v>57</v>
      </c>
      <c r="L47" s="93">
        <v>6</v>
      </c>
      <c r="M47" s="93">
        <v>62</v>
      </c>
      <c r="N47" s="93">
        <v>63</v>
      </c>
      <c r="O47" s="83">
        <v>500</v>
      </c>
      <c r="P47" s="83" t="s">
        <v>73</v>
      </c>
      <c r="R47" s="82" t="s">
        <v>429</v>
      </c>
      <c r="S47" s="83">
        <f>K47</f>
        <v>57</v>
      </c>
      <c r="T47" s="83">
        <f>L47</f>
        <v>6</v>
      </c>
      <c r="U47" s="83">
        <f>M47</f>
        <v>62</v>
      </c>
      <c r="V47" s="83">
        <f>S47+T47</f>
        <v>63</v>
      </c>
    </row>
    <row r="48" spans="2:29" x14ac:dyDescent="0.3">
      <c r="B48" s="82" t="s">
        <v>430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430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>S48+T48</f>
        <v>0</v>
      </c>
    </row>
    <row r="49" spans="2:22" x14ac:dyDescent="0.3">
      <c r="B49" s="82" t="s">
        <v>431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3">
        <v>500</v>
      </c>
      <c r="P49" s="83" t="s">
        <v>73</v>
      </c>
      <c r="R49" s="82" t="s">
        <v>431</v>
      </c>
      <c r="S49" s="83">
        <f>K49</f>
        <v>0</v>
      </c>
      <c r="T49" s="83">
        <f t="shared" si="3"/>
        <v>0</v>
      </c>
      <c r="U49" s="83">
        <f t="shared" si="3"/>
        <v>0</v>
      </c>
      <c r="V49" s="83">
        <f t="shared" ref="V49:V51" si="4">S49+T49</f>
        <v>0</v>
      </c>
    </row>
    <row r="50" spans="2:22" x14ac:dyDescent="0.3">
      <c r="B50" s="82" t="s">
        <v>432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83">
        <v>500</v>
      </c>
      <c r="P50" s="83" t="s">
        <v>73</v>
      </c>
      <c r="R50" s="82" t="s">
        <v>432</v>
      </c>
      <c r="S50" s="83">
        <f>K50</f>
        <v>0</v>
      </c>
      <c r="T50" s="83">
        <f t="shared" si="3"/>
        <v>0</v>
      </c>
      <c r="U50" s="83">
        <f t="shared" si="3"/>
        <v>0</v>
      </c>
      <c r="V50" s="83">
        <f t="shared" si="4"/>
        <v>0</v>
      </c>
    </row>
    <row r="51" spans="2:22" x14ac:dyDescent="0.3">
      <c r="B51" s="82" t="s">
        <v>433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3">
        <v>500</v>
      </c>
      <c r="P51" s="83" t="s">
        <v>73</v>
      </c>
      <c r="R51" s="82" t="s">
        <v>433</v>
      </c>
      <c r="S51" s="83">
        <f t="shared" si="3"/>
        <v>0</v>
      </c>
      <c r="T51" s="83">
        <f t="shared" si="3"/>
        <v>0</v>
      </c>
      <c r="U51" s="83">
        <f t="shared" si="3"/>
        <v>0</v>
      </c>
      <c r="V51" s="83">
        <f t="shared" si="4"/>
        <v>0</v>
      </c>
    </row>
    <row r="52" spans="2:22" x14ac:dyDescent="0.3">
      <c r="B52" s="82" t="s">
        <v>434</v>
      </c>
      <c r="C52" s="93">
        <v>2</v>
      </c>
      <c r="D52" s="93">
        <v>1</v>
      </c>
      <c r="E52" s="93">
        <v>0</v>
      </c>
      <c r="F52" s="93">
        <v>0</v>
      </c>
      <c r="G52" s="93">
        <v>0</v>
      </c>
      <c r="H52" s="93">
        <v>0</v>
      </c>
      <c r="I52" s="93">
        <v>2</v>
      </c>
      <c r="J52" s="93">
        <v>7</v>
      </c>
      <c r="K52" s="93">
        <v>4</v>
      </c>
      <c r="L52" s="93">
        <v>16</v>
      </c>
      <c r="M52" s="93">
        <v>12</v>
      </c>
      <c r="N52" s="93">
        <v>20</v>
      </c>
      <c r="O52" s="83">
        <v>500</v>
      </c>
      <c r="P52" s="83" t="s">
        <v>78</v>
      </c>
      <c r="R52" s="82" t="s">
        <v>434</v>
      </c>
      <c r="S52" s="83">
        <f t="shared" si="3"/>
        <v>4</v>
      </c>
      <c r="T52" s="83">
        <f>L52</f>
        <v>16</v>
      </c>
      <c r="U52" s="83">
        <f t="shared" si="3"/>
        <v>12</v>
      </c>
      <c r="V52" s="83">
        <f>S52+T52</f>
        <v>20</v>
      </c>
    </row>
    <row r="53" spans="2:22" x14ac:dyDescent="0.3">
      <c r="B53" s="82" t="s">
        <v>435</v>
      </c>
      <c r="C53" s="93">
        <v>8</v>
      </c>
      <c r="D53" s="93">
        <v>1</v>
      </c>
      <c r="E53" s="93">
        <v>0</v>
      </c>
      <c r="F53" s="93">
        <v>0</v>
      </c>
      <c r="G53" s="93">
        <v>4</v>
      </c>
      <c r="H53" s="93">
        <v>0</v>
      </c>
      <c r="I53" s="93">
        <v>0</v>
      </c>
      <c r="J53" s="93">
        <v>0</v>
      </c>
      <c r="K53" s="93">
        <v>10</v>
      </c>
      <c r="L53" s="93">
        <v>4</v>
      </c>
      <c r="M53" s="93">
        <v>13</v>
      </c>
      <c r="N53" s="93">
        <v>14</v>
      </c>
      <c r="O53" s="83">
        <v>500</v>
      </c>
      <c r="P53" s="83" t="s">
        <v>73</v>
      </c>
      <c r="R53" s="82" t="s">
        <v>435</v>
      </c>
      <c r="S53" s="83">
        <f t="shared" si="3"/>
        <v>10</v>
      </c>
      <c r="T53" s="83">
        <f t="shared" si="3"/>
        <v>4</v>
      </c>
      <c r="U53" s="83">
        <f t="shared" si="3"/>
        <v>13</v>
      </c>
      <c r="V53" s="83">
        <f>S53+T53</f>
        <v>14</v>
      </c>
    </row>
    <row r="54" spans="2:22" x14ac:dyDescent="0.3">
      <c r="B54" s="82" t="s">
        <v>26</v>
      </c>
      <c r="C54" s="82">
        <f>SUM(C47:C53)</f>
        <v>65</v>
      </c>
      <c r="D54" s="82">
        <f t="shared" ref="D54:O54" si="5">SUM(D47:D53)</f>
        <v>3</v>
      </c>
      <c r="E54" s="82">
        <f t="shared" si="5"/>
        <v>0</v>
      </c>
      <c r="F54" s="82">
        <f t="shared" si="5"/>
        <v>0</v>
      </c>
      <c r="G54" s="82">
        <f t="shared" si="5"/>
        <v>10</v>
      </c>
      <c r="H54" s="82">
        <f t="shared" si="5"/>
        <v>0</v>
      </c>
      <c r="I54" s="82">
        <f t="shared" si="5"/>
        <v>2</v>
      </c>
      <c r="J54" s="82">
        <f t="shared" si="5"/>
        <v>7</v>
      </c>
      <c r="K54" s="82">
        <f t="shared" si="5"/>
        <v>71</v>
      </c>
      <c r="L54" s="82">
        <f t="shared" si="5"/>
        <v>26</v>
      </c>
      <c r="M54" s="82">
        <f t="shared" si="5"/>
        <v>87</v>
      </c>
      <c r="N54" s="82">
        <f t="shared" si="5"/>
        <v>97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{FED25BFD-8BB9-4565-9CA0-9593F06F8C56}</x14:id>
        </ext>
      </extLst>
    </cfRule>
    <cfRule type="top10" dxfId="13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{5316C343-EF46-4405-A3AF-398229B9E03B}</x14:id>
        </ext>
      </extLst>
    </cfRule>
    <cfRule type="top10" dxfId="12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{32086B86-7A7E-442B-A774-B95BE6153DC7}</x14:id>
        </ext>
      </extLst>
    </cfRule>
    <cfRule type="top10" dxfId="11" priority="7" percent="1" rank="10"/>
  </conditionalFormatting>
  <conditionalFormatting sqref="O47:O53">
    <cfRule type="cellIs" dxfId="10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{B4A2EDB9-91F5-476F-808C-3025486A1C98}</x14:id>
        </ext>
      </extLst>
    </cfRule>
  </conditionalFormatting>
  <conditionalFormatting sqref="C47:N53">
    <cfRule type="cellIs" dxfId="9" priority="3" operator="greaterThan">
      <formula>"O35"</formula>
    </cfRule>
  </conditionalFormatting>
  <conditionalFormatting sqref="N47:N53">
    <cfRule type="cellIs" dxfId="8" priority="1" operator="greaterThan">
      <formula>500</formula>
    </cfRule>
    <cfRule type="cellIs" dxfId="7" priority="2" operator="greaterThan">
      <formula>500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30049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0049" r:id="rId4"/>
      </mc:Fallback>
    </mc:AlternateContent>
    <mc:AlternateContent xmlns:mc="http://schemas.openxmlformats.org/markup-compatibility/2006">
      <mc:Choice Requires="x14">
        <oleObject progId="Unknown" shapeId="130050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0050" r:id="rId6"/>
      </mc:Fallback>
    </mc:AlternateContent>
    <mc:AlternateContent xmlns:mc="http://schemas.openxmlformats.org/markup-compatibility/2006">
      <mc:Choice Requires="x14">
        <oleObject progId="Unknown" shapeId="130051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0051" r:id="rId7"/>
      </mc:Fallback>
    </mc:AlternateContent>
    <mc:AlternateContent xmlns:mc="http://schemas.openxmlformats.org/markup-compatibility/2006">
      <mc:Choice Requires="x14">
        <oleObject progId="Unknown" shapeId="130052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0052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D25BFD-8BB9-4565-9CA0-9593F06F8C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5316C343-EF46-4405-A3AF-398229B9E0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32086B86-7A7E-442B-A774-B95BE6153D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B4A2EDB9-91F5-476F-808C-3025486A1C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7F015F01-3361-48A9-8632-194217D0CBB9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'29TH JULY- 4TH AUG 2021'!S47:V47</xm:f>
              <xm:sqref>W47</xm:sqref>
            </x14:sparkline>
            <x14:sparkline>
              <xm:f>'29TH JULY- 4TH AUG 2021'!S48:V48</xm:f>
              <xm:sqref>W48</xm:sqref>
            </x14:sparkline>
            <x14:sparkline>
              <xm:f>'29TH JULY- 4TH AUG 2021'!S49:V49</xm:f>
              <xm:sqref>W49</xm:sqref>
            </x14:sparkline>
            <x14:sparkline>
              <xm:f>'29TH JULY- 4TH AUG 2021'!S50:V50</xm:f>
              <xm:sqref>W50</xm:sqref>
            </x14:sparkline>
            <x14:sparkline>
              <xm:f>'29TH JULY- 4TH AUG 2021'!S51:V51</xm:f>
              <xm:sqref>W51</xm:sqref>
            </x14:sparkline>
            <x14:sparkline>
              <xm:f>'29TH JULY- 4TH AUG 2021'!S52:V52</xm:f>
              <xm:sqref>W52</xm:sqref>
            </x14:sparkline>
            <x14:sparkline>
              <xm:f>'29TH JULY- 4TH AUG 2021'!S53:V53</xm:f>
              <xm:sqref>W53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7D87-32D9-4E57-99D6-E5FF83A257C2}">
  <dimension ref="B1:AC76"/>
  <sheetViews>
    <sheetView topLeftCell="A16" workbookViewId="0">
      <selection activeCell="T16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108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116</v>
      </c>
      <c r="S5" s="3"/>
      <c r="T5" s="3"/>
      <c r="U5" s="4"/>
      <c r="V5" s="5"/>
      <c r="Y5" s="6"/>
      <c r="Z5" s="7" t="s">
        <v>118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7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20</v>
      </c>
      <c r="AB7" s="29">
        <v>17</v>
      </c>
      <c r="AC7" s="29">
        <f>AA7-AB7</f>
        <v>3</v>
      </c>
    </row>
    <row r="8" spans="2:29" ht="17.25" thickBot="1" x14ac:dyDescent="0.35">
      <c r="B8" s="16" t="s">
        <v>15</v>
      </c>
      <c r="C8" s="17">
        <v>77259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44210</v>
      </c>
      <c r="S8" s="31">
        <v>29038</v>
      </c>
      <c r="T8" s="41">
        <v>1241</v>
      </c>
      <c r="U8" s="32">
        <f>S8+T8</f>
        <v>30279</v>
      </c>
      <c r="V8" s="33">
        <v>51</v>
      </c>
      <c r="X8" s="28"/>
      <c r="Y8" s="204"/>
      <c r="Z8" s="29" t="s">
        <v>16</v>
      </c>
      <c r="AA8" s="29">
        <v>2</v>
      </c>
      <c r="AB8" s="29">
        <v>2</v>
      </c>
      <c r="AC8" s="29">
        <f>AA8-AB8</f>
        <v>0</v>
      </c>
    </row>
    <row r="9" spans="2:29" ht="17.25" thickBot="1" x14ac:dyDescent="0.35">
      <c r="B9" s="16" t="s">
        <v>119</v>
      </c>
      <c r="C9" s="17">
        <v>14125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44211</v>
      </c>
      <c r="S9" s="31">
        <v>46322</v>
      </c>
      <c r="T9" s="31">
        <v>6480</v>
      </c>
      <c r="U9" s="32">
        <f t="shared" ref="U9:U13" si="0">S9+T9</f>
        <v>52802</v>
      </c>
      <c r="V9" s="33">
        <v>46</v>
      </c>
      <c r="X9" s="28"/>
      <c r="Y9" s="204"/>
      <c r="Z9" s="29" t="s">
        <v>18</v>
      </c>
      <c r="AA9" s="29">
        <v>3</v>
      </c>
      <c r="AB9" s="29">
        <v>2</v>
      </c>
      <c r="AC9" s="29">
        <f>AA9-AB9</f>
        <v>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44212</v>
      </c>
      <c r="S10" s="31">
        <v>29343</v>
      </c>
      <c r="T10" s="31">
        <v>3996</v>
      </c>
      <c r="U10" s="32">
        <f t="shared" si="0"/>
        <v>33339</v>
      </c>
      <c r="V10" s="33">
        <v>57</v>
      </c>
      <c r="X10" s="28"/>
      <c r="Y10" s="204"/>
      <c r="Z10" s="29" t="s">
        <v>19</v>
      </c>
      <c r="AA10" s="29">
        <v>22</v>
      </c>
      <c r="AB10" s="29">
        <v>22</v>
      </c>
      <c r="AC10" s="29">
        <f>AA10-AB10</f>
        <v>0</v>
      </c>
    </row>
    <row r="11" spans="2:29" ht="17.25" thickBot="1" x14ac:dyDescent="0.35">
      <c r="B11" s="34" t="s">
        <v>81</v>
      </c>
      <c r="C11" s="35">
        <v>0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44213</v>
      </c>
      <c r="S11" s="31">
        <v>34323</v>
      </c>
      <c r="T11" s="31">
        <v>5200</v>
      </c>
      <c r="U11" s="32">
        <f t="shared" si="0"/>
        <v>39523</v>
      </c>
      <c r="V11" s="33">
        <v>61</v>
      </c>
      <c r="X11" s="28"/>
      <c r="Y11" s="203"/>
      <c r="Z11" s="29" t="s">
        <v>20</v>
      </c>
      <c r="AA11" s="29">
        <v>2</v>
      </c>
      <c r="AB11" s="29">
        <v>6</v>
      </c>
      <c r="AC11" s="29">
        <f>AA11-AB11</f>
        <v>-4</v>
      </c>
    </row>
    <row r="12" spans="2:29" ht="17.25" thickBot="1" x14ac:dyDescent="0.35">
      <c r="B12" s="34" t="s">
        <v>79</v>
      </c>
      <c r="C12" s="35">
        <v>46663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44214</v>
      </c>
      <c r="S12" s="31">
        <v>23150</v>
      </c>
      <c r="T12" s="31">
        <v>5805</v>
      </c>
      <c r="U12" s="32">
        <f t="shared" si="0"/>
        <v>28955</v>
      </c>
      <c r="V12" s="33">
        <v>49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38901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44215</v>
      </c>
      <c r="S13" s="31">
        <v>21770</v>
      </c>
      <c r="T13" s="31">
        <v>2407</v>
      </c>
      <c r="U13" s="32">
        <f t="shared" si="0"/>
        <v>24177</v>
      </c>
      <c r="V13" s="33">
        <v>38</v>
      </c>
      <c r="X13" s="28">
        <v>2</v>
      </c>
      <c r="Y13" s="206" t="s">
        <v>21</v>
      </c>
      <c r="Z13" s="29" t="s">
        <v>22</v>
      </c>
      <c r="AA13" s="91">
        <v>198844</v>
      </c>
      <c r="AB13" s="91">
        <v>267507</v>
      </c>
      <c r="AC13" s="29">
        <f>AA13-AB13</f>
        <v>-68663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44216</v>
      </c>
      <c r="S14" s="31">
        <v>14898</v>
      </c>
      <c r="T14" s="31">
        <v>3020</v>
      </c>
      <c r="U14" s="32">
        <f>S14+T14</f>
        <v>17918</v>
      </c>
      <c r="V14" s="33">
        <v>44</v>
      </c>
      <c r="X14" s="28"/>
      <c r="Y14" s="207"/>
      <c r="Z14" s="29" t="s">
        <v>24</v>
      </c>
      <c r="AA14" s="29">
        <v>28149</v>
      </c>
      <c r="AB14" s="29">
        <v>3126</v>
      </c>
      <c r="AC14" s="29">
        <f>AA14-AB14</f>
        <v>25023</v>
      </c>
    </row>
    <row r="15" spans="2:29" ht="17.25" thickBot="1" x14ac:dyDescent="0.35">
      <c r="B15" s="34" t="s">
        <v>25</v>
      </c>
      <c r="C15" s="35">
        <v>4606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198844</v>
      </c>
      <c r="T15" s="26">
        <f>SUM(T8:T14)</f>
        <v>28149</v>
      </c>
      <c r="U15" s="26">
        <f>SUM(U8:U14)</f>
        <v>226993</v>
      </c>
      <c r="V15" s="26">
        <f>SUM(V8:V14)</f>
        <v>346</v>
      </c>
      <c r="X15" s="28"/>
      <c r="Y15" s="207"/>
      <c r="Z15" s="43" t="s">
        <v>27</v>
      </c>
      <c r="AA15" s="25">
        <f>SUM(AA13:AA14)</f>
        <v>226993</v>
      </c>
      <c r="AB15" s="25">
        <f>SUM(AB13:AB14)</f>
        <v>270633</v>
      </c>
      <c r="AC15" s="25">
        <f>AA15-AB15</f>
        <v>-43640</v>
      </c>
    </row>
    <row r="16" spans="2:29" ht="17.25" thickBot="1" x14ac:dyDescent="0.35">
      <c r="B16" s="34" t="s">
        <v>74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32427.571428571428</v>
      </c>
      <c r="AB16" s="46">
        <f>AB15/7</f>
        <v>38661.857142857145</v>
      </c>
      <c r="AC16" s="46">
        <f>AC15/7</f>
        <v>-6234.2857142857147</v>
      </c>
    </row>
    <row r="17" spans="2:29" ht="17.25" thickBot="1" x14ac:dyDescent="0.35">
      <c r="B17" s="34" t="s">
        <v>30</v>
      </c>
      <c r="C17" s="35">
        <v>24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10454</v>
      </c>
      <c r="D18" s="210" t="s">
        <v>120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194238</v>
      </c>
      <c r="AB18" s="88">
        <v>174432</v>
      </c>
      <c r="AC18" s="29">
        <f>AA18-AB18</f>
        <v>19806</v>
      </c>
    </row>
    <row r="19" spans="2:29" ht="17.25" thickBot="1" x14ac:dyDescent="0.35">
      <c r="B19" s="34" t="s">
        <v>39</v>
      </c>
      <c r="C19" s="51">
        <v>34961</v>
      </c>
      <c r="D19" s="100"/>
      <c r="E19" s="100"/>
      <c r="F19" s="100"/>
      <c r="G19" s="100"/>
      <c r="H19" s="100"/>
      <c r="I19" s="100"/>
      <c r="J19" s="100"/>
      <c r="K19"/>
      <c r="L19" s="39"/>
      <c r="M19" s="52"/>
      <c r="N19" s="39"/>
      <c r="P19" s="12"/>
      <c r="Q19"/>
      <c r="R19" s="30">
        <v>44210</v>
      </c>
      <c r="S19" s="31">
        <v>765</v>
      </c>
      <c r="T19" s="41">
        <v>635</v>
      </c>
      <c r="U19" s="53">
        <f t="shared" ref="U19:U25" si="1">SUM(S19:T19)</f>
        <v>1400</v>
      </c>
      <c r="V19" s="54"/>
      <c r="X19" s="28"/>
      <c r="Y19" s="204"/>
      <c r="Z19" s="29" t="s">
        <v>40</v>
      </c>
      <c r="AA19" s="29">
        <v>4606</v>
      </c>
      <c r="AB19" s="29">
        <v>93075</v>
      </c>
      <c r="AC19" s="29">
        <f>AA19-AB19</f>
        <v>-88469</v>
      </c>
    </row>
    <row r="20" spans="2:29" ht="17.25" thickBot="1" x14ac:dyDescent="0.35">
      <c r="B20" s="34" t="s">
        <v>41</v>
      </c>
      <c r="C20" s="55">
        <f>SUM(C21/6)</f>
        <v>37832.166666666664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44211</v>
      </c>
      <c r="S20" s="31">
        <v>510</v>
      </c>
      <c r="T20" s="31">
        <v>415</v>
      </c>
      <c r="U20" s="57">
        <f t="shared" si="1"/>
        <v>925</v>
      </c>
      <c r="V20" s="58"/>
      <c r="X20" s="28"/>
      <c r="Y20" s="203"/>
      <c r="Z20" s="25" t="s">
        <v>42</v>
      </c>
      <c r="AA20" s="25">
        <f>SUM(AA18:AA19)</f>
        <v>198844</v>
      </c>
      <c r="AB20" s="25">
        <f>SUM(AB18:AB19)</f>
        <v>267507</v>
      </c>
      <c r="AC20" s="25">
        <f>AA20-AB20</f>
        <v>-68663</v>
      </c>
    </row>
    <row r="21" spans="2:29" ht="17.25" thickBot="1" x14ac:dyDescent="0.35">
      <c r="B21" s="92" t="s">
        <v>43</v>
      </c>
      <c r="C21" s="51">
        <f>SUM(C7:C19)</f>
        <v>226993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44212</v>
      </c>
      <c r="S21" s="31">
        <v>775</v>
      </c>
      <c r="T21" s="31">
        <v>545</v>
      </c>
      <c r="U21" s="57">
        <f t="shared" si="1"/>
        <v>1320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44213</v>
      </c>
      <c r="S22" s="31">
        <v>516</v>
      </c>
      <c r="T22" s="41">
        <v>502</v>
      </c>
      <c r="U22" s="57">
        <f t="shared" si="1"/>
        <v>1018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44214</v>
      </c>
      <c r="S23" s="31">
        <v>484</v>
      </c>
      <c r="T23" s="41">
        <v>372</v>
      </c>
      <c r="U23" s="57">
        <f t="shared" si="1"/>
        <v>856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44215</v>
      </c>
      <c r="S24" s="31">
        <v>369</v>
      </c>
      <c r="T24" s="41">
        <v>360</v>
      </c>
      <c r="U24" s="57">
        <f t="shared" si="1"/>
        <v>729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44216</v>
      </c>
      <c r="S25" s="89">
        <v>577</v>
      </c>
      <c r="T25" s="90">
        <v>422</v>
      </c>
      <c r="U25" s="57">
        <f t="shared" si="1"/>
        <v>999</v>
      </c>
      <c r="V25" s="65"/>
      <c r="X25" s="28">
        <v>8</v>
      </c>
      <c r="Y25" s="202" t="s">
        <v>47</v>
      </c>
      <c r="Z25" s="29" t="s">
        <v>9</v>
      </c>
      <c r="AA25" s="29">
        <v>447380</v>
      </c>
      <c r="AB25" s="29">
        <v>314870</v>
      </c>
      <c r="AC25" s="29">
        <f>AA25-AB25</f>
        <v>132510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3996</v>
      </c>
      <c r="T26" s="25">
        <f>SUM(T19:T25)</f>
        <v>3251</v>
      </c>
      <c r="U26" s="26">
        <f>SUM(U19:U25)</f>
        <v>7247</v>
      </c>
      <c r="V26" s="50"/>
      <c r="X26" s="28"/>
      <c r="Y26" s="204"/>
      <c r="Z26" s="29" t="s">
        <v>10</v>
      </c>
      <c r="AA26" s="29">
        <v>80</v>
      </c>
      <c r="AB26" s="29">
        <v>21875</v>
      </c>
      <c r="AC26" s="29">
        <f>AA26-AB26</f>
        <v>-21795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447460</v>
      </c>
      <c r="AB27" s="25">
        <f>SUM(AB25:AB26)</f>
        <v>336745</v>
      </c>
      <c r="AC27" s="25">
        <f>AA27-AB27</f>
        <v>110715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117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504</v>
      </c>
      <c r="U33" s="45">
        <v>0</v>
      </c>
      <c r="V33" s="50">
        <f t="shared" ref="V33:V37" si="2">T33-U33</f>
        <v>504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5</v>
      </c>
      <c r="U35" s="45">
        <v>0</v>
      </c>
      <c r="V35" s="50">
        <f t="shared" si="2"/>
        <v>5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346</v>
      </c>
      <c r="U36" s="45">
        <v>0</v>
      </c>
      <c r="V36" s="50">
        <f t="shared" si="2"/>
        <v>346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01" t="s">
        <v>53</v>
      </c>
      <c r="S37" s="78"/>
      <c r="T37" s="45">
        <v>8</v>
      </c>
      <c r="U37" s="45">
        <v>0</v>
      </c>
      <c r="V37" s="50">
        <f t="shared" si="2"/>
        <v>8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01" t="s">
        <v>54</v>
      </c>
      <c r="S38" s="78"/>
      <c r="T38" s="45">
        <v>145</v>
      </c>
      <c r="U38" s="45">
        <v>0</v>
      </c>
      <c r="V38" s="50">
        <f>T38-U38</f>
        <v>145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01" t="s">
        <v>76</v>
      </c>
      <c r="S40" s="102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01" t="s">
        <v>77</v>
      </c>
      <c r="S41" s="102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346</v>
      </c>
      <c r="U42" s="25">
        <f>U34+U36+U41</f>
        <v>0</v>
      </c>
      <c r="V42" s="25">
        <f>V34+V36</f>
        <v>346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109</v>
      </c>
      <c r="C47" s="93">
        <v>0</v>
      </c>
      <c r="D47" s="93">
        <v>0</v>
      </c>
      <c r="E47" s="93">
        <v>0</v>
      </c>
      <c r="F47" s="93">
        <v>0</v>
      </c>
      <c r="G47" s="93">
        <v>15</v>
      </c>
      <c r="H47" s="93">
        <v>29</v>
      </c>
      <c r="I47" s="93">
        <v>0</v>
      </c>
      <c r="J47" s="93">
        <v>0</v>
      </c>
      <c r="K47" s="93">
        <v>0</v>
      </c>
      <c r="L47" s="93">
        <v>73</v>
      </c>
      <c r="M47" s="93">
        <v>44</v>
      </c>
      <c r="N47" s="93">
        <v>73</v>
      </c>
      <c r="O47" s="83">
        <v>500</v>
      </c>
      <c r="P47" s="83" t="s">
        <v>73</v>
      </c>
      <c r="R47" s="82" t="s">
        <v>109</v>
      </c>
      <c r="S47" s="83">
        <f>K47</f>
        <v>0</v>
      </c>
      <c r="T47" s="83">
        <f>L47</f>
        <v>73</v>
      </c>
      <c r="U47" s="83">
        <f>M47</f>
        <v>44</v>
      </c>
      <c r="V47" s="83">
        <f>S47+T47</f>
        <v>73</v>
      </c>
    </row>
    <row r="48" spans="2:29" x14ac:dyDescent="0.3">
      <c r="B48" s="82" t="s">
        <v>110</v>
      </c>
      <c r="C48" s="93">
        <v>436</v>
      </c>
      <c r="D48" s="93">
        <v>215</v>
      </c>
      <c r="E48" s="93">
        <v>0</v>
      </c>
      <c r="F48" s="93">
        <v>0</v>
      </c>
      <c r="G48" s="93">
        <v>32</v>
      </c>
      <c r="H48" s="93">
        <v>24</v>
      </c>
      <c r="I48" s="93">
        <v>0</v>
      </c>
      <c r="J48" s="93">
        <v>0</v>
      </c>
      <c r="K48" s="93">
        <v>866</v>
      </c>
      <c r="L48" s="93">
        <v>40</v>
      </c>
      <c r="M48" s="93">
        <v>679</v>
      </c>
      <c r="N48" s="93">
        <v>906</v>
      </c>
      <c r="O48" s="83">
        <v>500</v>
      </c>
      <c r="P48" s="83" t="s">
        <v>78</v>
      </c>
      <c r="R48" s="82" t="s">
        <v>110</v>
      </c>
      <c r="S48" s="83">
        <f>K48</f>
        <v>866</v>
      </c>
      <c r="T48" s="83">
        <f t="shared" ref="S48:U53" si="3">L48</f>
        <v>40</v>
      </c>
      <c r="U48" s="83">
        <f t="shared" si="3"/>
        <v>679</v>
      </c>
      <c r="V48" s="83">
        <f t="shared" ref="V48:V53" si="4">S48+T48</f>
        <v>906</v>
      </c>
    </row>
    <row r="49" spans="2:22" x14ac:dyDescent="0.3">
      <c r="B49" s="82" t="s">
        <v>111</v>
      </c>
      <c r="C49" s="93">
        <v>324</v>
      </c>
      <c r="D49" s="93">
        <v>114</v>
      </c>
      <c r="E49" s="93">
        <v>0</v>
      </c>
      <c r="F49" s="93">
        <v>0</v>
      </c>
      <c r="G49" s="93">
        <v>6</v>
      </c>
      <c r="H49" s="93">
        <v>1</v>
      </c>
      <c r="I49" s="93">
        <v>100</v>
      </c>
      <c r="J49" s="93"/>
      <c r="K49" s="93">
        <v>552</v>
      </c>
      <c r="L49" s="93">
        <v>108</v>
      </c>
      <c r="M49" s="93">
        <v>545</v>
      </c>
      <c r="N49" s="93">
        <v>660</v>
      </c>
      <c r="O49" s="83">
        <v>500</v>
      </c>
      <c r="P49" s="83" t="s">
        <v>78</v>
      </c>
      <c r="R49" s="82" t="s">
        <v>111</v>
      </c>
      <c r="S49" s="83">
        <f>K49</f>
        <v>552</v>
      </c>
      <c r="T49" s="83">
        <f t="shared" si="3"/>
        <v>108</v>
      </c>
      <c r="U49" s="83">
        <f t="shared" si="3"/>
        <v>545</v>
      </c>
      <c r="V49" s="83">
        <f t="shared" si="4"/>
        <v>660</v>
      </c>
    </row>
    <row r="50" spans="2:22" x14ac:dyDescent="0.3">
      <c r="B50" s="82" t="s">
        <v>112</v>
      </c>
      <c r="C50" s="83">
        <v>192</v>
      </c>
      <c r="D50" s="83">
        <v>50</v>
      </c>
      <c r="E50" s="83">
        <v>0</v>
      </c>
      <c r="F50" s="83">
        <v>0</v>
      </c>
      <c r="G50" s="93">
        <v>0</v>
      </c>
      <c r="H50" s="93">
        <v>0</v>
      </c>
      <c r="I50" s="93">
        <v>32</v>
      </c>
      <c r="J50" s="93">
        <v>0</v>
      </c>
      <c r="K50" s="83">
        <v>292</v>
      </c>
      <c r="L50" s="83">
        <v>32</v>
      </c>
      <c r="M50" s="83">
        <v>274</v>
      </c>
      <c r="N50" s="83">
        <v>324</v>
      </c>
      <c r="O50" s="83">
        <v>500</v>
      </c>
      <c r="P50" s="83" t="s">
        <v>73</v>
      </c>
      <c r="R50" s="82" t="s">
        <v>112</v>
      </c>
      <c r="S50" s="83">
        <f>K50</f>
        <v>292</v>
      </c>
      <c r="T50" s="83">
        <f t="shared" si="3"/>
        <v>32</v>
      </c>
      <c r="U50" s="83">
        <f t="shared" si="3"/>
        <v>274</v>
      </c>
      <c r="V50" s="83">
        <f t="shared" si="4"/>
        <v>324</v>
      </c>
    </row>
    <row r="51" spans="2:22" x14ac:dyDescent="0.3">
      <c r="B51" s="82" t="s">
        <v>113</v>
      </c>
      <c r="C51" s="83">
        <v>40</v>
      </c>
      <c r="D51" s="83">
        <v>32</v>
      </c>
      <c r="E51" s="83">
        <v>0</v>
      </c>
      <c r="F51" s="83">
        <v>0</v>
      </c>
      <c r="G51" s="83">
        <v>0</v>
      </c>
      <c r="H51" s="83">
        <v>0</v>
      </c>
      <c r="I51" s="83">
        <v>177</v>
      </c>
      <c r="J51" s="83">
        <v>0</v>
      </c>
      <c r="K51" s="83">
        <v>104</v>
      </c>
      <c r="L51" s="83">
        <v>177</v>
      </c>
      <c r="M51" s="83">
        <v>249</v>
      </c>
      <c r="N51" s="83">
        <v>281</v>
      </c>
      <c r="O51" s="83">
        <v>500</v>
      </c>
      <c r="P51" s="83" t="s">
        <v>73</v>
      </c>
      <c r="R51" s="82" t="s">
        <v>113</v>
      </c>
      <c r="S51" s="83">
        <f t="shared" si="3"/>
        <v>104</v>
      </c>
      <c r="T51" s="83">
        <f t="shared" si="3"/>
        <v>177</v>
      </c>
      <c r="U51" s="83">
        <f t="shared" si="3"/>
        <v>249</v>
      </c>
      <c r="V51" s="83">
        <f t="shared" si="4"/>
        <v>281</v>
      </c>
    </row>
    <row r="52" spans="2:22" x14ac:dyDescent="0.3">
      <c r="B52" s="82" t="s">
        <v>114</v>
      </c>
      <c r="C52" s="83">
        <v>269</v>
      </c>
      <c r="D52" s="83">
        <v>42</v>
      </c>
      <c r="E52" s="83">
        <v>0</v>
      </c>
      <c r="F52" s="83">
        <v>0</v>
      </c>
      <c r="G52" s="83">
        <v>5</v>
      </c>
      <c r="H52" s="83">
        <v>43</v>
      </c>
      <c r="I52" s="83">
        <v>265</v>
      </c>
      <c r="J52" s="83">
        <v>66</v>
      </c>
      <c r="K52" s="83">
        <v>353</v>
      </c>
      <c r="L52" s="83">
        <v>488</v>
      </c>
      <c r="M52" s="83">
        <v>690</v>
      </c>
      <c r="N52" s="83">
        <v>841</v>
      </c>
      <c r="O52" s="83">
        <v>500</v>
      </c>
      <c r="P52" s="83" t="s">
        <v>78</v>
      </c>
      <c r="R52" s="82" t="s">
        <v>114</v>
      </c>
      <c r="S52" s="83">
        <f t="shared" si="3"/>
        <v>353</v>
      </c>
      <c r="T52" s="83">
        <f>L52</f>
        <v>488</v>
      </c>
      <c r="U52" s="83">
        <f t="shared" si="3"/>
        <v>690</v>
      </c>
      <c r="V52" s="83">
        <f t="shared" si="4"/>
        <v>841</v>
      </c>
    </row>
    <row r="53" spans="2:22" x14ac:dyDescent="0.3">
      <c r="B53" s="82" t="s">
        <v>115</v>
      </c>
      <c r="C53" s="83">
        <v>0</v>
      </c>
      <c r="D53" s="83">
        <v>0</v>
      </c>
      <c r="E53" s="83">
        <v>0</v>
      </c>
      <c r="F53" s="83">
        <v>0</v>
      </c>
      <c r="G53" s="83">
        <v>97</v>
      </c>
      <c r="H53" s="83">
        <v>6</v>
      </c>
      <c r="I53" s="83">
        <v>200</v>
      </c>
      <c r="J53" s="83">
        <v>143</v>
      </c>
      <c r="K53" s="83">
        <v>0</v>
      </c>
      <c r="L53" s="83">
        <v>595</v>
      </c>
      <c r="M53" s="83">
        <v>446</v>
      </c>
      <c r="N53" s="83">
        <v>595</v>
      </c>
      <c r="O53" s="83">
        <v>500</v>
      </c>
      <c r="P53" s="83" t="s">
        <v>78</v>
      </c>
      <c r="R53" s="82" t="s">
        <v>115</v>
      </c>
      <c r="S53" s="83">
        <f t="shared" si="3"/>
        <v>0</v>
      </c>
      <c r="T53" s="83">
        <f t="shared" si="3"/>
        <v>595</v>
      </c>
      <c r="U53" s="83">
        <f t="shared" si="3"/>
        <v>446</v>
      </c>
      <c r="V53" s="83">
        <f t="shared" si="4"/>
        <v>595</v>
      </c>
    </row>
    <row r="54" spans="2:22" x14ac:dyDescent="0.3">
      <c r="B54" s="82" t="s">
        <v>26</v>
      </c>
      <c r="C54" s="82">
        <f>SUM(C47:C53)</f>
        <v>1261</v>
      </c>
      <c r="D54" s="82">
        <f t="shared" ref="D54:O54" si="5">SUM(D47:D53)</f>
        <v>453</v>
      </c>
      <c r="E54" s="82">
        <f t="shared" si="5"/>
        <v>0</v>
      </c>
      <c r="F54" s="82">
        <f t="shared" si="5"/>
        <v>0</v>
      </c>
      <c r="G54" s="82">
        <f t="shared" si="5"/>
        <v>155</v>
      </c>
      <c r="H54" s="82">
        <f t="shared" si="5"/>
        <v>103</v>
      </c>
      <c r="I54" s="82">
        <f t="shared" si="5"/>
        <v>774</v>
      </c>
      <c r="J54" s="82">
        <f t="shared" si="5"/>
        <v>209</v>
      </c>
      <c r="K54" s="82">
        <f t="shared" si="5"/>
        <v>2167</v>
      </c>
      <c r="L54" s="82">
        <f t="shared" si="5"/>
        <v>1513</v>
      </c>
      <c r="M54" s="82">
        <f t="shared" si="5"/>
        <v>2927</v>
      </c>
      <c r="N54" s="82">
        <f t="shared" si="5"/>
        <v>3680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16:22" x14ac:dyDescent="0.3">
      <c r="Q65"/>
      <c r="R65" s="22"/>
      <c r="S65" s="22"/>
      <c r="T65"/>
      <c r="U65"/>
      <c r="V65" s="22"/>
    </row>
    <row r="66" spans="16:22" x14ac:dyDescent="0.3">
      <c r="Q66"/>
      <c r="R66"/>
      <c r="S66"/>
      <c r="T66"/>
      <c r="U66"/>
      <c r="V66" s="22"/>
    </row>
    <row r="67" spans="16:22" x14ac:dyDescent="0.3">
      <c r="P67" s="76"/>
      <c r="Q67"/>
      <c r="R67"/>
      <c r="S67" s="87"/>
      <c r="T67"/>
      <c r="U67"/>
      <c r="V67" s="22"/>
    </row>
    <row r="68" spans="16:22" x14ac:dyDescent="0.3">
      <c r="Q68"/>
      <c r="R68"/>
      <c r="S68"/>
      <c r="T68"/>
      <c r="U68"/>
      <c r="V68" s="22"/>
    </row>
    <row r="69" spans="16:22" x14ac:dyDescent="0.3">
      <c r="Q69"/>
      <c r="R69"/>
      <c r="S69"/>
      <c r="T69"/>
      <c r="U69"/>
      <c r="V69" s="22"/>
    </row>
    <row r="70" spans="16:22" x14ac:dyDescent="0.3">
      <c r="Q70"/>
      <c r="R70"/>
      <c r="S70"/>
      <c r="T70"/>
      <c r="U70"/>
      <c r="V70" s="22"/>
    </row>
    <row r="71" spans="16:22" x14ac:dyDescent="0.3">
      <c r="Q71"/>
      <c r="R71"/>
      <c r="S71" s="87"/>
      <c r="T71"/>
      <c r="U71"/>
      <c r="V71" s="22"/>
    </row>
    <row r="72" spans="16:22" x14ac:dyDescent="0.3">
      <c r="Q72"/>
      <c r="R72"/>
      <c r="S72"/>
      <c r="T72"/>
      <c r="U72"/>
      <c r="V72" s="22"/>
    </row>
    <row r="73" spans="16:22" x14ac:dyDescent="0.3">
      <c r="P73" s="76"/>
      <c r="Q73"/>
      <c r="R73"/>
      <c r="S73"/>
      <c r="T73"/>
      <c r="U73"/>
      <c r="V73" s="22"/>
    </row>
    <row r="74" spans="16:22" x14ac:dyDescent="0.3">
      <c r="Q74"/>
      <c r="R74"/>
      <c r="S74"/>
      <c r="T74"/>
      <c r="U74"/>
      <c r="V74" s="22"/>
    </row>
    <row r="76" spans="16:22" x14ac:dyDescent="0.3">
      <c r="P76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{C4A046D8-C6FD-43CF-99CF-11ABA5978050}</x14:id>
        </ext>
      </extLst>
    </cfRule>
    <cfRule type="top10" dxfId="195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{F773C566-EE02-4893-A5E9-70CFBB253C58}</x14:id>
        </ext>
      </extLst>
    </cfRule>
    <cfRule type="top10" dxfId="194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{127AF1D9-95F9-4859-BC52-9C6A491FB90D}</x14:id>
        </ext>
      </extLst>
    </cfRule>
    <cfRule type="top10" dxfId="193" priority="7" percent="1" rank="10"/>
  </conditionalFormatting>
  <conditionalFormatting sqref="O47:O53">
    <cfRule type="cellIs" dxfId="192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{106CF08C-4452-40FC-A13F-64F7B63AA9E5}</x14:id>
        </ext>
      </extLst>
    </cfRule>
  </conditionalFormatting>
  <conditionalFormatting sqref="C47:N53">
    <cfRule type="cellIs" dxfId="191" priority="3" operator="greaterThan">
      <formula>"O35"</formula>
    </cfRule>
  </conditionalFormatting>
  <conditionalFormatting sqref="N47:N53">
    <cfRule type="cellIs" dxfId="190" priority="1" operator="greaterThan">
      <formula>500</formula>
    </cfRule>
    <cfRule type="cellIs" dxfId="189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04449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4449" r:id="rId4"/>
      </mc:Fallback>
    </mc:AlternateContent>
    <mc:AlternateContent xmlns:mc="http://schemas.openxmlformats.org/markup-compatibility/2006">
      <mc:Choice Requires="x14">
        <oleObject progId="Unknown" shapeId="104450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4450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4A046D8-C6FD-43CF-99CF-11ABA59780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F773C566-EE02-4893-A5E9-70CFBB253C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127AF1D9-95F9-4859-BC52-9C6A491FB9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106CF08C-4452-40FC-A13F-64F7B63AA9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D830D4E1-79F9-4A66-B929-943EE3F1E8BA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'14TH - 20TH JAN 2021'!S47:V47</xm:f>
              <xm:sqref>W47</xm:sqref>
            </x14:sparkline>
            <x14:sparkline>
              <xm:f>'14TH - 20TH JAN 2021'!S48:V48</xm:f>
              <xm:sqref>W48</xm:sqref>
            </x14:sparkline>
            <x14:sparkline>
              <xm:f>'14TH - 20TH JAN 2021'!S49:V49</xm:f>
              <xm:sqref>W49</xm:sqref>
            </x14:sparkline>
            <x14:sparkline>
              <xm:f>'14TH - 20TH JAN 2021'!S50:V50</xm:f>
              <xm:sqref>W50</xm:sqref>
            </x14:sparkline>
            <x14:sparkline>
              <xm:f>'14TH - 20TH JAN 2021'!S51:V51</xm:f>
              <xm:sqref>W51</xm:sqref>
            </x14:sparkline>
            <x14:sparkline>
              <xm:f>'14TH - 20TH JAN 2021'!S52:V52</xm:f>
              <xm:sqref>W52</xm:sqref>
            </x14:sparkline>
            <x14:sparkline>
              <xm:f>'14TH - 20TH JAN 2021'!S53:V53</xm:f>
              <xm:sqref>W53</xm:sqref>
            </x14:sparkline>
          </x14:sparklines>
        </x14:sparklineGroup>
      </x14:sparklineGroup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19A1-1123-46BE-9A46-27F4969C652F}">
  <dimension ref="B1:AF81"/>
  <sheetViews>
    <sheetView tabSelected="1" workbookViewId="0">
      <selection activeCell="P21" sqref="P21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436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438</v>
      </c>
      <c r="S5" s="3"/>
      <c r="T5" s="3"/>
      <c r="U5" s="4"/>
      <c r="V5" s="5"/>
      <c r="Y5" s="6"/>
      <c r="Z5" s="7" t="s">
        <v>440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426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/>
      <c r="Y7" s="202" t="s">
        <v>13</v>
      </c>
      <c r="Z7" s="29" t="s">
        <v>14</v>
      </c>
      <c r="AA7" s="29">
        <v>15</v>
      </c>
      <c r="AB7" s="29">
        <v>14</v>
      </c>
      <c r="AC7" s="29">
        <f>AA7-AB7</f>
        <v>1</v>
      </c>
    </row>
    <row r="8" spans="2:29" ht="17.25" thickBot="1" x14ac:dyDescent="0.35">
      <c r="B8" s="16" t="s">
        <v>15</v>
      </c>
      <c r="C8" s="17">
        <v>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44413</v>
      </c>
      <c r="S8" s="31">
        <v>9100</v>
      </c>
      <c r="T8" s="41">
        <v>207</v>
      </c>
      <c r="U8" s="32">
        <f>S8+T8</f>
        <v>9307</v>
      </c>
      <c r="V8" s="147">
        <v>20</v>
      </c>
      <c r="X8" s="28"/>
      <c r="Y8" s="204"/>
      <c r="Z8" s="29" t="s">
        <v>16</v>
      </c>
      <c r="AA8" s="148">
        <v>0</v>
      </c>
      <c r="AB8" s="148">
        <v>0</v>
      </c>
      <c r="AC8" s="29">
        <f>AF23-AB8</f>
        <v>0</v>
      </c>
    </row>
    <row r="9" spans="2:29" ht="17.25" thickBot="1" x14ac:dyDescent="0.35">
      <c r="B9" s="16" t="s">
        <v>7</v>
      </c>
      <c r="C9" s="17">
        <v>17548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44414</v>
      </c>
      <c r="S9" s="181">
        <v>3450</v>
      </c>
      <c r="T9" s="31">
        <v>398</v>
      </c>
      <c r="U9" s="32">
        <f t="shared" ref="U9:U13" si="0">S9+T9</f>
        <v>3848</v>
      </c>
      <c r="V9" s="147">
        <v>8</v>
      </c>
      <c r="X9" s="28"/>
      <c r="Y9" s="204"/>
      <c r="Z9" s="29" t="s">
        <v>18</v>
      </c>
      <c r="AA9" s="29">
        <v>0</v>
      </c>
      <c r="AB9" s="29">
        <v>0</v>
      </c>
      <c r="AC9" s="29">
        <f>AA9-AB9</f>
        <v>0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44415</v>
      </c>
      <c r="S10" s="181">
        <v>527</v>
      </c>
      <c r="T10" s="31">
        <v>437</v>
      </c>
      <c r="U10" s="32">
        <f t="shared" si="0"/>
        <v>964</v>
      </c>
      <c r="V10" s="147">
        <v>9</v>
      </c>
      <c r="X10" s="28"/>
      <c r="Y10" s="204"/>
      <c r="Z10" s="29" t="s">
        <v>19</v>
      </c>
      <c r="AA10" s="29">
        <v>17</v>
      </c>
      <c r="AB10" s="29">
        <v>19</v>
      </c>
      <c r="AC10" s="29">
        <f>AA10-AB10</f>
        <v>-2</v>
      </c>
    </row>
    <row r="11" spans="2:29" ht="17.25" thickBot="1" x14ac:dyDescent="0.35">
      <c r="B11" s="34" t="s">
        <v>79</v>
      </c>
      <c r="C11" s="35">
        <v>0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44416</v>
      </c>
      <c r="S11" s="181">
        <v>5047</v>
      </c>
      <c r="T11" s="31">
        <v>445</v>
      </c>
      <c r="U11" s="32">
        <f t="shared" si="0"/>
        <v>5492</v>
      </c>
      <c r="V11" s="147">
        <v>11</v>
      </c>
      <c r="X11" s="28"/>
      <c r="Y11" s="203"/>
      <c r="Z11" s="29" t="s">
        <v>20</v>
      </c>
      <c r="AA11" s="29">
        <v>5</v>
      </c>
      <c r="AB11" s="29">
        <v>1</v>
      </c>
      <c r="AC11" s="29">
        <f>AA11-AB11</f>
        <v>4</v>
      </c>
    </row>
    <row r="12" spans="2:29" ht="17.25" thickBot="1" x14ac:dyDescent="0.35">
      <c r="B12" s="34" t="s">
        <v>295</v>
      </c>
      <c r="C12" s="35">
        <v>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44417</v>
      </c>
      <c r="S12" s="181">
        <v>20886</v>
      </c>
      <c r="T12" s="31">
        <v>1407</v>
      </c>
      <c r="U12" s="32">
        <f t="shared" si="0"/>
        <v>22293</v>
      </c>
      <c r="V12" s="147">
        <v>20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10984</v>
      </c>
      <c r="D13" s="36"/>
      <c r="E13" s="37"/>
      <c r="F13" s="37"/>
      <c r="G13" s="37"/>
      <c r="H13" s="37"/>
      <c r="I13" s="37"/>
      <c r="J13" s="38"/>
      <c r="L13" s="39"/>
      <c r="M13" s="39"/>
      <c r="P13" s="12"/>
      <c r="Q13" s="42"/>
      <c r="R13" s="30">
        <v>44418</v>
      </c>
      <c r="S13" s="181">
        <v>37179</v>
      </c>
      <c r="T13" s="31">
        <v>2607</v>
      </c>
      <c r="U13" s="32">
        <f t="shared" si="0"/>
        <v>39786</v>
      </c>
      <c r="V13" s="147">
        <v>37</v>
      </c>
      <c r="X13" s="28"/>
      <c r="Y13" s="206" t="s">
        <v>21</v>
      </c>
      <c r="Z13" s="29" t="s">
        <v>22</v>
      </c>
      <c r="AA13" s="91">
        <v>102744</v>
      </c>
      <c r="AB13" s="91">
        <v>120010</v>
      </c>
      <c r="AC13" s="29">
        <f>AA13-AB13</f>
        <v>-17266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44419</v>
      </c>
      <c r="S14" s="181">
        <v>26555</v>
      </c>
      <c r="T14" s="31">
        <v>254</v>
      </c>
      <c r="U14" s="32">
        <f>S14+T14</f>
        <v>26809</v>
      </c>
      <c r="V14" s="147">
        <v>36</v>
      </c>
      <c r="X14" s="28"/>
      <c r="Y14" s="207"/>
      <c r="Z14" s="29" t="s">
        <v>24</v>
      </c>
      <c r="AA14" s="91">
        <v>5755</v>
      </c>
      <c r="AB14" s="91">
        <v>357</v>
      </c>
      <c r="AC14" s="29">
        <f>AA14-AB14</f>
        <v>5398</v>
      </c>
    </row>
    <row r="15" spans="2:29" ht="17.25" thickBot="1" x14ac:dyDescent="0.35">
      <c r="B15" s="34" t="s">
        <v>25</v>
      </c>
      <c r="C15" s="35">
        <v>51610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102744</v>
      </c>
      <c r="T15" s="26">
        <f>SUM(T8:T14)</f>
        <v>5755</v>
      </c>
      <c r="U15" s="26">
        <f>SUM(U8:U14)</f>
        <v>108499</v>
      </c>
      <c r="V15" s="26">
        <f>SUM(V8:V14)</f>
        <v>141</v>
      </c>
      <c r="X15" s="28"/>
      <c r="Y15" s="207"/>
      <c r="Z15" s="25" t="s">
        <v>27</v>
      </c>
      <c r="AA15" s="25">
        <f>SUM(AA13:AA14)</f>
        <v>108499</v>
      </c>
      <c r="AB15" s="25">
        <f>SUM(AB13:AB14)</f>
        <v>120367</v>
      </c>
      <c r="AC15" s="25">
        <f>AA15-AB15</f>
        <v>-11868</v>
      </c>
    </row>
    <row r="16" spans="2:29" ht="17.25" thickBot="1" x14ac:dyDescent="0.35">
      <c r="B16" s="34" t="s">
        <v>258</v>
      </c>
      <c r="C16" s="35">
        <v>2456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15499.857142857143</v>
      </c>
      <c r="AB16" s="46">
        <f>AB15/7</f>
        <v>17195.285714285714</v>
      </c>
      <c r="AC16" s="46">
        <f>AC15/7</f>
        <v>-1695.4285714285713</v>
      </c>
    </row>
    <row r="17" spans="2:32" ht="17.25" thickBot="1" x14ac:dyDescent="0.35">
      <c r="B17" s="34" t="s">
        <v>30</v>
      </c>
      <c r="C17" s="35">
        <v>958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2" ht="17.25" thickBot="1" x14ac:dyDescent="0.35">
      <c r="B18" s="34" t="s">
        <v>33</v>
      </c>
      <c r="C18" s="51">
        <v>12898</v>
      </c>
      <c r="D18" s="219" t="s">
        <v>437</v>
      </c>
      <c r="E18" s="219"/>
      <c r="F18" s="219"/>
      <c r="G18" s="219"/>
      <c r="H18" s="219"/>
      <c r="I18" s="219"/>
      <c r="J18" s="219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/>
      <c r="Y18" s="202" t="s">
        <v>37</v>
      </c>
      <c r="Z18" s="29" t="s">
        <v>38</v>
      </c>
      <c r="AA18" s="88">
        <v>51134</v>
      </c>
      <c r="AB18" s="88">
        <v>64684</v>
      </c>
      <c r="AC18" s="29">
        <f>AA18-AB18</f>
        <v>-13550</v>
      </c>
    </row>
    <row r="19" spans="2:32" ht="17.25" thickBot="1" x14ac:dyDescent="0.35">
      <c r="B19" s="34" t="s">
        <v>39</v>
      </c>
      <c r="C19" s="51">
        <v>12045</v>
      </c>
      <c r="D19" s="175"/>
      <c r="E19" s="175"/>
      <c r="F19" s="175"/>
      <c r="G19" s="175"/>
      <c r="H19" s="175"/>
      <c r="I19" s="175"/>
      <c r="J19" s="175"/>
      <c r="K19"/>
      <c r="L19" s="39"/>
      <c r="M19" s="52"/>
      <c r="N19" s="39"/>
      <c r="P19" s="12"/>
      <c r="Q19"/>
      <c r="R19" s="30">
        <v>44413</v>
      </c>
      <c r="S19" s="31">
        <v>52</v>
      </c>
      <c r="T19" s="41">
        <v>7</v>
      </c>
      <c r="U19" s="53">
        <f t="shared" ref="U19:U25" si="1">SUM(S19:T19)</f>
        <v>59</v>
      </c>
      <c r="V19" s="54"/>
      <c r="X19" s="28"/>
      <c r="Y19" s="204"/>
      <c r="Z19" s="29" t="s">
        <v>40</v>
      </c>
      <c r="AA19" s="29">
        <v>51610</v>
      </c>
      <c r="AB19" s="29">
        <v>55683</v>
      </c>
      <c r="AC19" s="29">
        <f>AA19-AB19</f>
        <v>-4073</v>
      </c>
    </row>
    <row r="20" spans="2:32" ht="17.25" thickBot="1" x14ac:dyDescent="0.35">
      <c r="B20" s="34" t="s">
        <v>41</v>
      </c>
      <c r="C20" s="55">
        <f>SUM(C21/10)</f>
        <v>10849.9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44414</v>
      </c>
      <c r="S20" s="31">
        <v>23</v>
      </c>
      <c r="T20" s="31">
        <v>45</v>
      </c>
      <c r="U20" s="57">
        <f t="shared" si="1"/>
        <v>68</v>
      </c>
      <c r="V20" s="58"/>
      <c r="X20" s="28"/>
      <c r="Y20" s="203"/>
      <c r="Z20" s="25" t="s">
        <v>42</v>
      </c>
      <c r="AA20" s="25">
        <f>SUM(AA18:AA19)</f>
        <v>102744</v>
      </c>
      <c r="AB20" s="25">
        <f>SUM(AB18:AB19)</f>
        <v>120367</v>
      </c>
      <c r="AC20" s="25">
        <f>AA20-AB20</f>
        <v>-17623</v>
      </c>
    </row>
    <row r="21" spans="2:32" ht="17.25" thickBot="1" x14ac:dyDescent="0.35">
      <c r="B21" s="92" t="s">
        <v>43</v>
      </c>
      <c r="C21" s="51">
        <f>SUM(C7:C19)</f>
        <v>108499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44415</v>
      </c>
      <c r="S21" s="31">
        <v>27</v>
      </c>
      <c r="T21" s="31">
        <v>27</v>
      </c>
      <c r="U21" s="57">
        <f t="shared" si="1"/>
        <v>54</v>
      </c>
      <c r="V21" s="58"/>
      <c r="X21" s="28"/>
      <c r="Y21" s="199"/>
      <c r="Z21" s="200"/>
      <c r="AA21" s="200"/>
      <c r="AB21" s="200"/>
      <c r="AC21" s="201"/>
    </row>
    <row r="22" spans="2:32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44416</v>
      </c>
      <c r="S22" s="31">
        <v>20</v>
      </c>
      <c r="T22" s="41">
        <v>0</v>
      </c>
      <c r="U22" s="57">
        <f t="shared" si="1"/>
        <v>20</v>
      </c>
      <c r="V22" s="58"/>
      <c r="X22" s="64"/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32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44417</v>
      </c>
      <c r="S23" s="31">
        <v>33</v>
      </c>
      <c r="T23" s="41">
        <v>7</v>
      </c>
      <c r="U23" s="57">
        <f t="shared" si="1"/>
        <v>40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  <c r="AF23" s="29"/>
    </row>
    <row r="24" spans="2:32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44418</v>
      </c>
      <c r="S24" s="31">
        <v>442</v>
      </c>
      <c r="T24" s="41">
        <v>212</v>
      </c>
      <c r="U24" s="57">
        <f t="shared" si="1"/>
        <v>654</v>
      </c>
      <c r="V24" s="58"/>
      <c r="X24" s="28"/>
      <c r="Y24" s="199"/>
      <c r="Z24" s="200"/>
      <c r="AA24" s="200"/>
      <c r="AB24" s="200"/>
      <c r="AC24" s="201"/>
    </row>
    <row r="25" spans="2:32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44419</v>
      </c>
      <c r="S25" s="89">
        <v>115</v>
      </c>
      <c r="T25" s="90">
        <v>163</v>
      </c>
      <c r="U25" s="57">
        <f t="shared" si="1"/>
        <v>278</v>
      </c>
      <c r="V25" s="65"/>
      <c r="X25" s="28"/>
      <c r="Y25" s="202" t="s">
        <v>47</v>
      </c>
      <c r="Z25" s="29" t="s">
        <v>9</v>
      </c>
      <c r="AA25" s="29">
        <v>305085</v>
      </c>
      <c r="AB25" s="29">
        <v>341938</v>
      </c>
      <c r="AC25" s="29">
        <f>AA25-AB25</f>
        <v>-36853</v>
      </c>
    </row>
    <row r="26" spans="2:32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712</v>
      </c>
      <c r="T26" s="25">
        <f>SUM(T19:T25)</f>
        <v>461</v>
      </c>
      <c r="U26" s="26">
        <f>SUM(U19:U25)</f>
        <v>1173</v>
      </c>
      <c r="V26" s="50"/>
      <c r="X26" s="28"/>
      <c r="Y26" s="204"/>
      <c r="Z26" s="29" t="s">
        <v>10</v>
      </c>
      <c r="AA26" s="29">
        <v>583</v>
      </c>
      <c r="AB26" s="29">
        <v>500</v>
      </c>
      <c r="AC26" s="29">
        <f>AA26-AB26</f>
        <v>83</v>
      </c>
    </row>
    <row r="27" spans="2:32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/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305668</v>
      </c>
      <c r="AB27" s="25">
        <f>SUM(AB25:AB26)</f>
        <v>342438</v>
      </c>
      <c r="AC27" s="25">
        <f>AA27-AB27</f>
        <v>-36770</v>
      </c>
    </row>
    <row r="28" spans="2:32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2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2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2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439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2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2973</v>
      </c>
      <c r="U33" s="45">
        <v>2293</v>
      </c>
      <c r="V33" s="50">
        <f t="shared" ref="V33:V37" si="2">T33-U33</f>
        <v>680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5</v>
      </c>
      <c r="U35" s="45">
        <v>5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2513</v>
      </c>
      <c r="U36" s="45">
        <v>1323</v>
      </c>
      <c r="V36" s="50">
        <f t="shared" si="2"/>
        <v>1190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76" t="s">
        <v>53</v>
      </c>
      <c r="S37" s="78"/>
      <c r="T37" s="45">
        <v>285</v>
      </c>
      <c r="U37" s="45">
        <v>800</v>
      </c>
      <c r="V37" s="50">
        <f t="shared" si="2"/>
        <v>-515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76" t="s">
        <v>54</v>
      </c>
      <c r="S38" s="78"/>
      <c r="T38" s="45">
        <v>0</v>
      </c>
      <c r="U38" s="45">
        <v>0</v>
      </c>
      <c r="V38" s="50">
        <f>T38-U38</f>
        <v>0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165</v>
      </c>
      <c r="U39" s="45">
        <v>165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76" t="s">
        <v>303</v>
      </c>
      <c r="S40" s="177"/>
      <c r="T40" s="45">
        <v>5</v>
      </c>
      <c r="U40" s="45">
        <v>0</v>
      </c>
      <c r="V40" s="50">
        <f>T40-U40</f>
        <v>5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76" t="s">
        <v>77</v>
      </c>
      <c r="S41" s="177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2513</v>
      </c>
      <c r="U42" s="25">
        <f>U34+U36+U41</f>
        <v>1323</v>
      </c>
      <c r="V42" s="25">
        <f>V34+V36</f>
        <v>1190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441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83">
        <v>500</v>
      </c>
      <c r="P47" s="83" t="s">
        <v>73</v>
      </c>
      <c r="R47" s="82" t="s">
        <v>441</v>
      </c>
      <c r="S47" s="83">
        <f>K47</f>
        <v>0</v>
      </c>
      <c r="T47" s="83">
        <f>L47</f>
        <v>0</v>
      </c>
      <c r="U47" s="83">
        <f>M47</f>
        <v>0</v>
      </c>
      <c r="V47" s="83">
        <f>S47+T47</f>
        <v>0</v>
      </c>
    </row>
    <row r="48" spans="2:29" x14ac:dyDescent="0.3">
      <c r="B48" s="82" t="s">
        <v>442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83">
        <v>500</v>
      </c>
      <c r="P48" s="83" t="s">
        <v>73</v>
      </c>
      <c r="R48" s="82" t="s">
        <v>442</v>
      </c>
      <c r="S48" s="83">
        <f>K48</f>
        <v>0</v>
      </c>
      <c r="T48" s="83">
        <f t="shared" ref="S48:U53" si="3">L48</f>
        <v>0</v>
      </c>
      <c r="U48" s="83">
        <f t="shared" si="3"/>
        <v>0</v>
      </c>
      <c r="V48" s="83">
        <f>S48+T48</f>
        <v>0</v>
      </c>
    </row>
    <row r="49" spans="2:22" x14ac:dyDescent="0.3">
      <c r="B49" s="82" t="s">
        <v>443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83">
        <v>500</v>
      </c>
      <c r="P49" s="83" t="s">
        <v>73</v>
      </c>
      <c r="R49" s="82" t="s">
        <v>443</v>
      </c>
      <c r="S49" s="83">
        <f>K49</f>
        <v>0</v>
      </c>
      <c r="T49" s="83">
        <f t="shared" si="3"/>
        <v>0</v>
      </c>
      <c r="U49" s="83">
        <f t="shared" si="3"/>
        <v>0</v>
      </c>
      <c r="V49" s="83">
        <f t="shared" ref="V49:V51" si="4">S49+T49</f>
        <v>0</v>
      </c>
    </row>
    <row r="50" spans="2:22" x14ac:dyDescent="0.3">
      <c r="B50" s="82" t="s">
        <v>444</v>
      </c>
      <c r="C50" s="93">
        <v>146</v>
      </c>
      <c r="D50" s="93">
        <v>71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288</v>
      </c>
      <c r="L50" s="93">
        <v>0</v>
      </c>
      <c r="M50" s="93">
        <v>217</v>
      </c>
      <c r="N50" s="93">
        <v>288</v>
      </c>
      <c r="O50" s="83">
        <v>500</v>
      </c>
      <c r="P50" s="83" t="s">
        <v>73</v>
      </c>
      <c r="R50" s="82" t="s">
        <v>444</v>
      </c>
      <c r="S50" s="83">
        <f>K50</f>
        <v>288</v>
      </c>
      <c r="T50" s="83">
        <f t="shared" si="3"/>
        <v>0</v>
      </c>
      <c r="U50" s="83">
        <f t="shared" si="3"/>
        <v>217</v>
      </c>
      <c r="V50" s="83">
        <f t="shared" si="4"/>
        <v>288</v>
      </c>
    </row>
    <row r="51" spans="2:22" x14ac:dyDescent="0.3">
      <c r="B51" s="82" t="s">
        <v>445</v>
      </c>
      <c r="C51" s="93">
        <v>141</v>
      </c>
      <c r="D51" s="93">
        <v>27</v>
      </c>
      <c r="E51" s="93">
        <v>0</v>
      </c>
      <c r="F51" s="93">
        <v>0</v>
      </c>
      <c r="G51" s="93">
        <v>8</v>
      </c>
      <c r="H51" s="93">
        <v>0</v>
      </c>
      <c r="I51" s="93">
        <v>439</v>
      </c>
      <c r="J51" s="93">
        <v>0</v>
      </c>
      <c r="K51" s="93">
        <v>195</v>
      </c>
      <c r="L51" s="93">
        <v>447</v>
      </c>
      <c r="M51" s="93">
        <v>615</v>
      </c>
      <c r="N51" s="93">
        <v>642</v>
      </c>
      <c r="O51" s="83">
        <v>500</v>
      </c>
      <c r="P51" s="83" t="s">
        <v>78</v>
      </c>
      <c r="R51" s="82" t="s">
        <v>445</v>
      </c>
      <c r="S51" s="83">
        <f t="shared" si="3"/>
        <v>195</v>
      </c>
      <c r="T51" s="83">
        <f t="shared" si="3"/>
        <v>447</v>
      </c>
      <c r="U51" s="83">
        <f t="shared" si="3"/>
        <v>615</v>
      </c>
      <c r="V51" s="83">
        <f t="shared" si="4"/>
        <v>642</v>
      </c>
    </row>
    <row r="52" spans="2:22" x14ac:dyDescent="0.3">
      <c r="B52" s="82" t="s">
        <v>446</v>
      </c>
      <c r="C52" s="93">
        <v>0</v>
      </c>
      <c r="D52" s="93">
        <v>0</v>
      </c>
      <c r="E52" s="93">
        <v>0</v>
      </c>
      <c r="F52" s="93">
        <v>0</v>
      </c>
      <c r="G52" s="93">
        <v>68</v>
      </c>
      <c r="H52" s="93">
        <v>14</v>
      </c>
      <c r="I52" s="93">
        <v>48</v>
      </c>
      <c r="J52" s="93">
        <v>0</v>
      </c>
      <c r="K52" s="93">
        <v>0</v>
      </c>
      <c r="L52" s="93">
        <v>144</v>
      </c>
      <c r="M52" s="93">
        <v>130</v>
      </c>
      <c r="N52" s="93">
        <v>144</v>
      </c>
      <c r="O52" s="83">
        <v>500</v>
      </c>
      <c r="P52" s="83" t="s">
        <v>73</v>
      </c>
      <c r="R52" s="82" t="s">
        <v>446</v>
      </c>
      <c r="S52" s="83">
        <f t="shared" si="3"/>
        <v>0</v>
      </c>
      <c r="T52" s="83">
        <f>L52</f>
        <v>144</v>
      </c>
      <c r="U52" s="83">
        <f t="shared" si="3"/>
        <v>130</v>
      </c>
      <c r="V52" s="83">
        <f>S52+T52</f>
        <v>144</v>
      </c>
    </row>
    <row r="53" spans="2:22" x14ac:dyDescent="0.3">
      <c r="B53" s="82" t="s">
        <v>447</v>
      </c>
      <c r="C53" s="93">
        <v>0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1</v>
      </c>
      <c r="J53" s="93">
        <v>18</v>
      </c>
      <c r="K53" s="93">
        <v>0</v>
      </c>
      <c r="L53" s="93">
        <v>37</v>
      </c>
      <c r="M53" s="93">
        <v>19</v>
      </c>
      <c r="N53" s="93">
        <v>37</v>
      </c>
      <c r="O53" s="83">
        <v>500</v>
      </c>
      <c r="P53" s="83" t="s">
        <v>73</v>
      </c>
      <c r="R53" s="82" t="s">
        <v>447</v>
      </c>
      <c r="S53" s="83">
        <f t="shared" si="3"/>
        <v>0</v>
      </c>
      <c r="T53" s="83">
        <f t="shared" si="3"/>
        <v>37</v>
      </c>
      <c r="U53" s="83">
        <f t="shared" si="3"/>
        <v>19</v>
      </c>
      <c r="V53" s="83">
        <f>S53+T53</f>
        <v>37</v>
      </c>
    </row>
    <row r="54" spans="2:22" x14ac:dyDescent="0.3">
      <c r="B54" s="82" t="s">
        <v>26</v>
      </c>
      <c r="C54" s="82">
        <f>SUM(C47:C53)</f>
        <v>287</v>
      </c>
      <c r="D54" s="82">
        <f t="shared" ref="D54:O54" si="5">SUM(D47:D53)</f>
        <v>98</v>
      </c>
      <c r="E54" s="82">
        <f t="shared" si="5"/>
        <v>0</v>
      </c>
      <c r="F54" s="82">
        <f t="shared" si="5"/>
        <v>0</v>
      </c>
      <c r="G54" s="82">
        <f t="shared" si="5"/>
        <v>76</v>
      </c>
      <c r="H54" s="82">
        <f t="shared" si="5"/>
        <v>14</v>
      </c>
      <c r="I54" s="82">
        <f t="shared" si="5"/>
        <v>488</v>
      </c>
      <c r="J54" s="82">
        <f t="shared" si="5"/>
        <v>18</v>
      </c>
      <c r="K54" s="82">
        <f t="shared" si="5"/>
        <v>483</v>
      </c>
      <c r="L54" s="82">
        <f t="shared" si="5"/>
        <v>628</v>
      </c>
      <c r="M54" s="82">
        <f t="shared" si="5"/>
        <v>981</v>
      </c>
      <c r="N54" s="82">
        <f t="shared" si="5"/>
        <v>1111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{C4199522-6C99-413E-AF9B-B857A2756B2F}</x14:id>
        </ext>
      </extLst>
    </cfRule>
    <cfRule type="top10" dxfId="6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{56323950-C00A-4A55-9A1F-50B54F850688}</x14:id>
        </ext>
      </extLst>
    </cfRule>
    <cfRule type="top10" dxfId="5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{1DBAD2F2-7414-488F-BABF-055A96BAECAB}</x14:id>
        </ext>
      </extLst>
    </cfRule>
    <cfRule type="top10" dxfId="4" priority="7" percent="1" rank="10"/>
  </conditionalFormatting>
  <conditionalFormatting sqref="O47:O53">
    <cfRule type="cellIs" dxfId="3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{9CAD014C-AE02-4E74-9AF9-B366D2B3691A}</x14:id>
        </ext>
      </extLst>
    </cfRule>
  </conditionalFormatting>
  <conditionalFormatting sqref="C47:N53">
    <cfRule type="cellIs" dxfId="2" priority="3" operator="greaterThan">
      <formula>"O35"</formula>
    </cfRule>
  </conditionalFormatting>
  <conditionalFormatting sqref="N47:N53">
    <cfRule type="cellIs" dxfId="1" priority="1" operator="greaterThan">
      <formula>500</formula>
    </cfRule>
    <cfRule type="cellIs" dxfId="0" priority="2" operator="greaterThan">
      <formula>500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31073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1073" r:id="rId4"/>
      </mc:Fallback>
    </mc:AlternateContent>
    <mc:AlternateContent xmlns:mc="http://schemas.openxmlformats.org/markup-compatibility/2006">
      <mc:Choice Requires="x14">
        <oleObject progId="Unknown" shapeId="131074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1074" r:id="rId6"/>
      </mc:Fallback>
    </mc:AlternateContent>
    <mc:AlternateContent xmlns:mc="http://schemas.openxmlformats.org/markup-compatibility/2006">
      <mc:Choice Requires="x14">
        <oleObject progId="Unknown" shapeId="131075" r:id="rId7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1075" r:id="rId7"/>
      </mc:Fallback>
    </mc:AlternateContent>
    <mc:AlternateContent xmlns:mc="http://schemas.openxmlformats.org/markup-compatibility/2006">
      <mc:Choice Requires="x14">
        <oleObject progId="Unknown" shapeId="131076" r:id="rId8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31076" r:id="rId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4199522-6C99-413E-AF9B-B857A2756B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56323950-C00A-4A55-9A1F-50B54F8506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1DBAD2F2-7414-488F-BABF-055A96BAEC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9CAD014C-AE02-4E74-9AF9-B366D2B369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1BF36CD9-397B-4F2C-AFE5-79DE2321597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'5TH - 11TH AUGUST 2021'!S47:V47</xm:f>
              <xm:sqref>W47</xm:sqref>
            </x14:sparkline>
            <x14:sparkline>
              <xm:f>'5TH - 11TH AUGUST 2021'!S48:V48</xm:f>
              <xm:sqref>W48</xm:sqref>
            </x14:sparkline>
            <x14:sparkline>
              <xm:f>'5TH - 11TH AUGUST 2021'!S49:V49</xm:f>
              <xm:sqref>W49</xm:sqref>
            </x14:sparkline>
            <x14:sparkline>
              <xm:f>'5TH - 11TH AUGUST 2021'!S50:V50</xm:f>
              <xm:sqref>W50</xm:sqref>
            </x14:sparkline>
            <x14:sparkline>
              <xm:f>'5TH - 11TH AUGUST 2021'!S51:V51</xm:f>
              <xm:sqref>W51</xm:sqref>
            </x14:sparkline>
            <x14:sparkline>
              <xm:f>'5TH - 11TH AUGUST 2021'!S52:V52</xm:f>
              <xm:sqref>W52</xm:sqref>
            </x14:sparkline>
            <x14:sparkline>
              <xm:f>'5TH - 11TH AUGUST 2021'!S53:V53</xm:f>
              <xm:sqref>W53</xm:sqref>
            </x14:sparkline>
          </x14:sparklines>
        </x14:sparklineGroup>
      </x14:sparklineGroup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05D2-11CB-4082-AAEF-49DCA9DD7182}">
  <dimension ref="A1"/>
  <sheetViews>
    <sheetView workbookViewId="0">
      <selection activeCell="M27" sqref="M27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C9C0-7128-452C-8D2C-79DDF6FB32C6}">
  <dimension ref="B1:AC80"/>
  <sheetViews>
    <sheetView topLeftCell="A58" workbookViewId="0">
      <selection activeCell="Q70" sqref="Q70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121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130</v>
      </c>
      <c r="S5" s="3"/>
      <c r="T5" s="3"/>
      <c r="U5" s="4"/>
      <c r="V5" s="5"/>
      <c r="Y5" s="6"/>
      <c r="Z5" s="7" t="s">
        <v>132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7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21</v>
      </c>
      <c r="AB7" s="29">
        <v>20</v>
      </c>
      <c r="AC7" s="29">
        <f>AA7-AB7</f>
        <v>1</v>
      </c>
    </row>
    <row r="8" spans="2:29" ht="17.25" thickBot="1" x14ac:dyDescent="0.35">
      <c r="B8" s="16" t="s">
        <v>15</v>
      </c>
      <c r="C8" s="17">
        <v>8450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44217</v>
      </c>
      <c r="S8" s="31">
        <v>24886</v>
      </c>
      <c r="T8" s="41">
        <v>2980</v>
      </c>
      <c r="U8" s="32">
        <f>S8+T8</f>
        <v>27866</v>
      </c>
      <c r="V8" s="33">
        <v>49</v>
      </c>
      <c r="X8" s="28"/>
      <c r="Y8" s="204"/>
      <c r="Z8" s="29" t="s">
        <v>16</v>
      </c>
      <c r="AA8" s="29">
        <v>1</v>
      </c>
      <c r="AB8" s="29">
        <v>2</v>
      </c>
      <c r="AC8" s="29">
        <f>AA8-AB8</f>
        <v>-1</v>
      </c>
    </row>
    <row r="9" spans="2:29" ht="17.25" thickBot="1" x14ac:dyDescent="0.35">
      <c r="B9" s="16" t="s">
        <v>119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44218</v>
      </c>
      <c r="S9" s="31">
        <v>40532</v>
      </c>
      <c r="T9" s="31">
        <v>814</v>
      </c>
      <c r="U9" s="32">
        <f t="shared" ref="U9:U13" si="0">S9+T9</f>
        <v>41346</v>
      </c>
      <c r="V9" s="33">
        <v>59</v>
      </c>
      <c r="X9" s="28"/>
      <c r="Y9" s="204"/>
      <c r="Z9" s="29" t="s">
        <v>18</v>
      </c>
      <c r="AA9" s="29">
        <v>4</v>
      </c>
      <c r="AB9" s="29">
        <v>3</v>
      </c>
      <c r="AC9" s="29">
        <f>AA9-AB9</f>
        <v>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44219</v>
      </c>
      <c r="S10" s="31">
        <v>24977</v>
      </c>
      <c r="T10" s="31">
        <v>2201</v>
      </c>
      <c r="U10" s="32">
        <f t="shared" si="0"/>
        <v>27178</v>
      </c>
      <c r="V10" s="33">
        <v>54</v>
      </c>
      <c r="X10" s="28"/>
      <c r="Y10" s="204"/>
      <c r="Z10" s="29" t="s">
        <v>19</v>
      </c>
      <c r="AA10" s="29">
        <v>25</v>
      </c>
      <c r="AB10" s="29">
        <v>22</v>
      </c>
      <c r="AC10" s="29">
        <f>AA10-AB10</f>
        <v>3</v>
      </c>
    </row>
    <row r="11" spans="2:29" ht="17.25" thickBot="1" x14ac:dyDescent="0.35">
      <c r="B11" s="34" t="s">
        <v>81</v>
      </c>
      <c r="C11" s="35">
        <v>0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44220</v>
      </c>
      <c r="S11" s="31">
        <v>19055</v>
      </c>
      <c r="T11" s="31">
        <v>2346</v>
      </c>
      <c r="U11" s="32">
        <f t="shared" si="0"/>
        <v>21401</v>
      </c>
      <c r="V11" s="33">
        <v>46</v>
      </c>
      <c r="X11" s="28"/>
      <c r="Y11" s="203"/>
      <c r="Z11" s="29" t="s">
        <v>20</v>
      </c>
      <c r="AA11" s="29">
        <v>1</v>
      </c>
      <c r="AB11" s="29">
        <v>2</v>
      </c>
      <c r="AC11" s="29">
        <f>AA11-AB11</f>
        <v>-1</v>
      </c>
    </row>
    <row r="12" spans="2:29" ht="17.25" thickBot="1" x14ac:dyDescent="0.35">
      <c r="B12" s="34" t="s">
        <v>79</v>
      </c>
      <c r="C12" s="35">
        <v>58023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44221</v>
      </c>
      <c r="S12" s="31">
        <v>33968</v>
      </c>
      <c r="T12" s="31">
        <v>2382</v>
      </c>
      <c r="U12" s="32">
        <f t="shared" si="0"/>
        <v>36350</v>
      </c>
      <c r="V12" s="33">
        <v>53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29337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44222</v>
      </c>
      <c r="S13" s="31">
        <v>19948</v>
      </c>
      <c r="T13" s="31">
        <v>995</v>
      </c>
      <c r="U13" s="32">
        <f t="shared" si="0"/>
        <v>20943</v>
      </c>
      <c r="V13" s="33">
        <v>33</v>
      </c>
      <c r="X13" s="28">
        <v>2</v>
      </c>
      <c r="Y13" s="206" t="s">
        <v>21</v>
      </c>
      <c r="Z13" s="29" t="s">
        <v>22</v>
      </c>
      <c r="AA13" s="91">
        <v>182129</v>
      </c>
      <c r="AB13" s="91">
        <v>198844</v>
      </c>
      <c r="AC13" s="29">
        <f>AA13-AB13</f>
        <v>-16715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44223</v>
      </c>
      <c r="S14" s="31">
        <v>18763</v>
      </c>
      <c r="T14" s="31">
        <v>272</v>
      </c>
      <c r="U14" s="32">
        <f>S14+T14</f>
        <v>19035</v>
      </c>
      <c r="V14" s="33">
        <v>28</v>
      </c>
      <c r="X14" s="28"/>
      <c r="Y14" s="207"/>
      <c r="Z14" s="29" t="s">
        <v>24</v>
      </c>
      <c r="AA14" s="29">
        <v>11990</v>
      </c>
      <c r="AB14" s="29">
        <v>28149</v>
      </c>
      <c r="AC14" s="29">
        <f>AA14-AB14</f>
        <v>-16159</v>
      </c>
    </row>
    <row r="15" spans="2:29" ht="17.25" thickBot="1" x14ac:dyDescent="0.35">
      <c r="B15" s="34" t="s">
        <v>25</v>
      </c>
      <c r="C15" s="35">
        <v>33837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182129</v>
      </c>
      <c r="T15" s="26">
        <f>SUM(T8:T14)</f>
        <v>11990</v>
      </c>
      <c r="U15" s="26">
        <f>SUM(U8:U14)</f>
        <v>194119</v>
      </c>
      <c r="V15" s="26">
        <f>SUM(V8:V14)</f>
        <v>322</v>
      </c>
      <c r="X15" s="28"/>
      <c r="Y15" s="207"/>
      <c r="Z15" s="43" t="s">
        <v>27</v>
      </c>
      <c r="AA15" s="25">
        <f>SUM(AA13:AA14)</f>
        <v>194119</v>
      </c>
      <c r="AB15" s="25">
        <f>SUM(AB13:AB14)</f>
        <v>226993</v>
      </c>
      <c r="AC15" s="25">
        <f>AA15-AB15</f>
        <v>-32874</v>
      </c>
    </row>
    <row r="16" spans="2:29" ht="17.25" thickBot="1" x14ac:dyDescent="0.35">
      <c r="B16" s="34" t="s">
        <v>74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27731.285714285714</v>
      </c>
      <c r="AB16" s="46">
        <f>AB15/7</f>
        <v>32427.571428571428</v>
      </c>
      <c r="AC16" s="46">
        <f>AC15/7</f>
        <v>-4696.2857142857147</v>
      </c>
    </row>
    <row r="17" spans="2:29" ht="17.25" thickBot="1" x14ac:dyDescent="0.35">
      <c r="B17" s="34" t="s">
        <v>30</v>
      </c>
      <c r="C17" s="35">
        <v>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6163</v>
      </c>
      <c r="D18" s="210" t="s">
        <v>122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148292</v>
      </c>
      <c r="AB18" s="88">
        <v>194238</v>
      </c>
      <c r="AC18" s="29">
        <f>AA18-AB18</f>
        <v>-45946</v>
      </c>
    </row>
    <row r="19" spans="2:29" ht="17.25" thickBot="1" x14ac:dyDescent="0.35">
      <c r="B19" s="34" t="s">
        <v>39</v>
      </c>
      <c r="C19" s="51">
        <v>58309</v>
      </c>
      <c r="D19" s="105"/>
      <c r="E19" s="105"/>
      <c r="F19" s="105"/>
      <c r="G19" s="105"/>
      <c r="H19" s="105"/>
      <c r="I19" s="105"/>
      <c r="J19" s="105"/>
      <c r="K19"/>
      <c r="L19" s="39"/>
      <c r="M19" s="52"/>
      <c r="N19" s="39"/>
      <c r="P19" s="12"/>
      <c r="Q19"/>
      <c r="R19" s="30">
        <v>44217</v>
      </c>
      <c r="S19" s="31">
        <v>731</v>
      </c>
      <c r="T19" s="41">
        <v>577</v>
      </c>
      <c r="U19" s="53">
        <f t="shared" ref="U19:U25" si="1">SUM(S19:T19)</f>
        <v>1308</v>
      </c>
      <c r="V19" s="54"/>
      <c r="X19" s="28"/>
      <c r="Y19" s="204"/>
      <c r="Z19" s="29" t="s">
        <v>40</v>
      </c>
      <c r="AA19" s="29">
        <v>33837</v>
      </c>
      <c r="AB19" s="29">
        <v>4606</v>
      </c>
      <c r="AC19" s="29">
        <f>AA19-AB19</f>
        <v>29231</v>
      </c>
    </row>
    <row r="20" spans="2:29" ht="17.25" thickBot="1" x14ac:dyDescent="0.35">
      <c r="B20" s="34" t="s">
        <v>41</v>
      </c>
      <c r="C20" s="55">
        <f>SUM(C21/6)</f>
        <v>32353.166666666668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44218</v>
      </c>
      <c r="S20" s="31">
        <v>1019</v>
      </c>
      <c r="T20" s="31">
        <v>760</v>
      </c>
      <c r="U20" s="57">
        <f t="shared" si="1"/>
        <v>1779</v>
      </c>
      <c r="V20" s="58"/>
      <c r="X20" s="28"/>
      <c r="Y20" s="203"/>
      <c r="Z20" s="25" t="s">
        <v>42</v>
      </c>
      <c r="AA20" s="25">
        <f>SUM(AA18:AA19)</f>
        <v>182129</v>
      </c>
      <c r="AB20" s="25">
        <f>SUM(AB18:AB19)</f>
        <v>198844</v>
      </c>
      <c r="AC20" s="25">
        <f>AA20-AB20</f>
        <v>-16715</v>
      </c>
    </row>
    <row r="21" spans="2:29" ht="17.25" thickBot="1" x14ac:dyDescent="0.35">
      <c r="B21" s="92" t="s">
        <v>43</v>
      </c>
      <c r="C21" s="51">
        <f>SUM(C7:C19)</f>
        <v>194119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44219</v>
      </c>
      <c r="S21" s="31">
        <v>684</v>
      </c>
      <c r="T21" s="31">
        <v>534</v>
      </c>
      <c r="U21" s="57">
        <f t="shared" si="1"/>
        <v>1218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44220</v>
      </c>
      <c r="S22" s="31">
        <v>684</v>
      </c>
      <c r="T22" s="41">
        <v>534</v>
      </c>
      <c r="U22" s="57">
        <f t="shared" si="1"/>
        <v>1218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44221</v>
      </c>
      <c r="S23" s="31">
        <v>759</v>
      </c>
      <c r="T23" s="41">
        <v>658</v>
      </c>
      <c r="U23" s="57">
        <f t="shared" si="1"/>
        <v>1417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44222</v>
      </c>
      <c r="S24" s="31">
        <v>296</v>
      </c>
      <c r="T24" s="41">
        <v>349</v>
      </c>
      <c r="U24" s="57">
        <f t="shared" si="1"/>
        <v>645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44223</v>
      </c>
      <c r="S25" s="89">
        <v>345</v>
      </c>
      <c r="T25" s="90">
        <v>160</v>
      </c>
      <c r="U25" s="57">
        <f t="shared" si="1"/>
        <v>505</v>
      </c>
      <c r="V25" s="65"/>
      <c r="X25" s="28">
        <v>8</v>
      </c>
      <c r="Y25" s="202" t="s">
        <v>47</v>
      </c>
      <c r="Z25" s="29" t="s">
        <v>9</v>
      </c>
      <c r="AA25" s="29">
        <v>531247</v>
      </c>
      <c r="AB25" s="29">
        <v>447380</v>
      </c>
      <c r="AC25" s="29">
        <f>AA25-AB25</f>
        <v>83867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4518</v>
      </c>
      <c r="T26" s="25">
        <f>SUM(T19:T25)</f>
        <v>3572</v>
      </c>
      <c r="U26" s="26">
        <f>SUM(U19:U25)</f>
        <v>8090</v>
      </c>
      <c r="V26" s="50"/>
      <c r="X26" s="28"/>
      <c r="Y26" s="204"/>
      <c r="Z26" s="29" t="s">
        <v>10</v>
      </c>
      <c r="AA26" s="29">
        <v>14064</v>
      </c>
      <c r="AB26" s="29">
        <v>80</v>
      </c>
      <c r="AC26" s="29">
        <f>AA26-AB26</f>
        <v>13984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545311</v>
      </c>
      <c r="AB27" s="25">
        <f>SUM(AB25:AB26)</f>
        <v>447460</v>
      </c>
      <c r="AC27" s="25">
        <f>AA27-AB27</f>
        <v>97851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131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2260</v>
      </c>
      <c r="U33" s="45">
        <v>504</v>
      </c>
      <c r="V33" s="50">
        <f t="shared" ref="V33:V37" si="2">T33-U33</f>
        <v>1756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5</v>
      </c>
      <c r="U35" s="45">
        <v>5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2243</v>
      </c>
      <c r="U36" s="45">
        <v>346</v>
      </c>
      <c r="V36" s="50">
        <f t="shared" si="2"/>
        <v>1897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03" t="s">
        <v>53</v>
      </c>
      <c r="S37" s="78"/>
      <c r="T37" s="45">
        <v>0</v>
      </c>
      <c r="U37" s="45">
        <v>8</v>
      </c>
      <c r="V37" s="50">
        <f t="shared" si="2"/>
        <v>-8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03" t="s">
        <v>54</v>
      </c>
      <c r="S38" s="78"/>
      <c r="T38" s="45">
        <v>12</v>
      </c>
      <c r="U38" s="45">
        <v>145</v>
      </c>
      <c r="V38" s="50">
        <f>T38-U38</f>
        <v>-133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03" t="s">
        <v>76</v>
      </c>
      <c r="S40" s="104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03" t="s">
        <v>77</v>
      </c>
      <c r="S41" s="104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2243</v>
      </c>
      <c r="U42" s="25">
        <f>U34+U36+U41</f>
        <v>346</v>
      </c>
      <c r="V42" s="25">
        <f>V34+V36</f>
        <v>1897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123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25</v>
      </c>
      <c r="J47" s="93">
        <v>7</v>
      </c>
      <c r="K47" s="93">
        <v>0</v>
      </c>
      <c r="L47" s="93">
        <v>39</v>
      </c>
      <c r="M47" s="93">
        <v>32</v>
      </c>
      <c r="N47" s="93">
        <v>39</v>
      </c>
      <c r="O47" s="83">
        <v>500</v>
      </c>
      <c r="P47" s="83" t="s">
        <v>73</v>
      </c>
      <c r="R47" s="82" t="s">
        <v>123</v>
      </c>
      <c r="S47" s="83">
        <f>K47</f>
        <v>0</v>
      </c>
      <c r="T47" s="83">
        <f>L47</f>
        <v>39</v>
      </c>
      <c r="U47" s="83">
        <f>M47</f>
        <v>32</v>
      </c>
      <c r="V47" s="83">
        <f>S47+T47</f>
        <v>39</v>
      </c>
    </row>
    <row r="48" spans="2:29" x14ac:dyDescent="0.3">
      <c r="B48" s="82" t="s">
        <v>124</v>
      </c>
      <c r="C48" s="93">
        <v>246</v>
      </c>
      <c r="D48" s="93">
        <v>180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606</v>
      </c>
      <c r="L48" s="93">
        <v>0</v>
      </c>
      <c r="M48" s="93">
        <v>426</v>
      </c>
      <c r="N48" s="93">
        <v>606</v>
      </c>
      <c r="O48" s="83">
        <v>500</v>
      </c>
      <c r="P48" s="83" t="s">
        <v>78</v>
      </c>
      <c r="R48" s="82" t="s">
        <v>124</v>
      </c>
      <c r="S48" s="83">
        <f>K48</f>
        <v>606</v>
      </c>
      <c r="T48" s="83">
        <f t="shared" ref="S48:U53" si="3">L48</f>
        <v>0</v>
      </c>
      <c r="U48" s="83">
        <f t="shared" si="3"/>
        <v>426</v>
      </c>
      <c r="V48" s="83">
        <f t="shared" ref="V48:V53" si="4">S48+T48</f>
        <v>606</v>
      </c>
    </row>
    <row r="49" spans="2:22" x14ac:dyDescent="0.3">
      <c r="B49" s="82" t="s">
        <v>125</v>
      </c>
      <c r="C49" s="93">
        <v>32</v>
      </c>
      <c r="D49" s="93">
        <v>15</v>
      </c>
      <c r="E49" s="93">
        <v>0</v>
      </c>
      <c r="F49" s="93">
        <v>0</v>
      </c>
      <c r="G49" s="93">
        <v>17</v>
      </c>
      <c r="H49" s="93">
        <v>23</v>
      </c>
      <c r="I49" s="93">
        <v>158</v>
      </c>
      <c r="J49" s="93">
        <v>0</v>
      </c>
      <c r="K49" s="93">
        <v>62</v>
      </c>
      <c r="L49" s="93">
        <v>221</v>
      </c>
      <c r="M49" s="93">
        <v>245</v>
      </c>
      <c r="N49" s="93">
        <v>283</v>
      </c>
      <c r="O49" s="83">
        <v>500</v>
      </c>
      <c r="P49" s="83" t="s">
        <v>73</v>
      </c>
      <c r="R49" s="82" t="s">
        <v>125</v>
      </c>
      <c r="S49" s="83">
        <f>K49</f>
        <v>62</v>
      </c>
      <c r="T49" s="83">
        <f t="shared" si="3"/>
        <v>221</v>
      </c>
      <c r="U49" s="83">
        <f t="shared" si="3"/>
        <v>245</v>
      </c>
      <c r="V49" s="83">
        <f t="shared" si="4"/>
        <v>283</v>
      </c>
    </row>
    <row r="50" spans="2:22" x14ac:dyDescent="0.3">
      <c r="B50" s="82" t="s">
        <v>126</v>
      </c>
      <c r="C50" s="83">
        <v>0</v>
      </c>
      <c r="D50" s="83">
        <v>0</v>
      </c>
      <c r="E50" s="83">
        <v>0</v>
      </c>
      <c r="F50" s="83">
        <v>0</v>
      </c>
      <c r="G50" s="93">
        <v>25</v>
      </c>
      <c r="H50" s="93">
        <v>52</v>
      </c>
      <c r="I50" s="93">
        <v>43</v>
      </c>
      <c r="J50" s="93">
        <v>13</v>
      </c>
      <c r="K50" s="83">
        <v>0</v>
      </c>
      <c r="L50" s="83">
        <v>198</v>
      </c>
      <c r="M50" s="83">
        <v>133</v>
      </c>
      <c r="N50" s="83">
        <v>198</v>
      </c>
      <c r="O50" s="83">
        <v>500</v>
      </c>
      <c r="P50" s="83" t="s">
        <v>73</v>
      </c>
      <c r="R50" s="82" t="s">
        <v>126</v>
      </c>
      <c r="S50" s="83">
        <f>K50</f>
        <v>0</v>
      </c>
      <c r="T50" s="83">
        <f t="shared" si="3"/>
        <v>198</v>
      </c>
      <c r="U50" s="83">
        <f t="shared" si="3"/>
        <v>133</v>
      </c>
      <c r="V50" s="83">
        <f t="shared" si="4"/>
        <v>198</v>
      </c>
    </row>
    <row r="51" spans="2:22" x14ac:dyDescent="0.3">
      <c r="B51" s="82" t="s">
        <v>127</v>
      </c>
      <c r="C51" s="83">
        <v>0</v>
      </c>
      <c r="D51" s="83">
        <v>0</v>
      </c>
      <c r="E51" s="83">
        <v>0</v>
      </c>
      <c r="F51" s="83">
        <v>0</v>
      </c>
      <c r="G51" s="83">
        <v>37</v>
      </c>
      <c r="H51" s="83">
        <v>48</v>
      </c>
      <c r="I51" s="83">
        <v>6</v>
      </c>
      <c r="J51" s="83">
        <v>12</v>
      </c>
      <c r="K51" s="83">
        <v>0</v>
      </c>
      <c r="L51" s="83">
        <v>163</v>
      </c>
      <c r="M51" s="83">
        <v>103</v>
      </c>
      <c r="N51" s="83">
        <v>163</v>
      </c>
      <c r="O51" s="83">
        <v>500</v>
      </c>
      <c r="P51" s="83" t="s">
        <v>73</v>
      </c>
      <c r="R51" s="82" t="s">
        <v>127</v>
      </c>
      <c r="S51" s="83">
        <f t="shared" si="3"/>
        <v>0</v>
      </c>
      <c r="T51" s="83">
        <f t="shared" si="3"/>
        <v>163</v>
      </c>
      <c r="U51" s="83">
        <f t="shared" si="3"/>
        <v>103</v>
      </c>
      <c r="V51" s="83">
        <f t="shared" si="4"/>
        <v>163</v>
      </c>
    </row>
    <row r="52" spans="2:22" x14ac:dyDescent="0.3">
      <c r="B52" s="82" t="s">
        <v>128</v>
      </c>
      <c r="C52" s="83">
        <v>0</v>
      </c>
      <c r="D52" s="83">
        <v>0</v>
      </c>
      <c r="E52" s="83">
        <v>0</v>
      </c>
      <c r="F52" s="83">
        <v>31</v>
      </c>
      <c r="G52" s="83">
        <v>7</v>
      </c>
      <c r="H52" s="83">
        <v>1</v>
      </c>
      <c r="I52" s="83">
        <v>13</v>
      </c>
      <c r="J52" s="83">
        <v>0</v>
      </c>
      <c r="K52" s="83">
        <v>72</v>
      </c>
      <c r="L52" s="83">
        <v>52</v>
      </c>
      <c r="M52" s="83">
        <v>72</v>
      </c>
      <c r="N52" s="83"/>
      <c r="O52" s="83">
        <v>500</v>
      </c>
      <c r="P52" s="83" t="s">
        <v>73</v>
      </c>
      <c r="R52" s="82" t="s">
        <v>128</v>
      </c>
      <c r="S52" s="83">
        <f t="shared" si="3"/>
        <v>72</v>
      </c>
      <c r="T52" s="83">
        <f>L52</f>
        <v>52</v>
      </c>
      <c r="U52" s="83">
        <f t="shared" si="3"/>
        <v>72</v>
      </c>
      <c r="V52" s="83">
        <f t="shared" si="4"/>
        <v>124</v>
      </c>
    </row>
    <row r="53" spans="2:22" x14ac:dyDescent="0.3">
      <c r="B53" s="82" t="s">
        <v>129</v>
      </c>
      <c r="C53" s="83">
        <v>183</v>
      </c>
      <c r="D53" s="83">
        <v>158</v>
      </c>
      <c r="E53" s="83">
        <v>35</v>
      </c>
      <c r="F53" s="83">
        <v>17</v>
      </c>
      <c r="G53" s="83">
        <v>16</v>
      </c>
      <c r="H53" s="83">
        <v>0</v>
      </c>
      <c r="I53" s="83">
        <v>0</v>
      </c>
      <c r="J53" s="83">
        <v>0</v>
      </c>
      <c r="K53" s="83">
        <v>568</v>
      </c>
      <c r="L53" s="83">
        <v>16</v>
      </c>
      <c r="M53" s="83">
        <v>409</v>
      </c>
      <c r="N53" s="83">
        <v>584</v>
      </c>
      <c r="O53" s="83">
        <v>500</v>
      </c>
      <c r="P53" s="83" t="s">
        <v>78</v>
      </c>
      <c r="R53" s="82" t="s">
        <v>129</v>
      </c>
      <c r="S53" s="83">
        <f t="shared" si="3"/>
        <v>568</v>
      </c>
      <c r="T53" s="83">
        <f t="shared" si="3"/>
        <v>16</v>
      </c>
      <c r="U53" s="83">
        <f t="shared" si="3"/>
        <v>409</v>
      </c>
      <c r="V53" s="83">
        <f t="shared" si="4"/>
        <v>584</v>
      </c>
    </row>
    <row r="54" spans="2:22" x14ac:dyDescent="0.3">
      <c r="B54" s="82" t="s">
        <v>26</v>
      </c>
      <c r="C54" s="82">
        <f>SUM(C47:C53)</f>
        <v>461</v>
      </c>
      <c r="D54" s="82">
        <f t="shared" ref="D54:O54" si="5">SUM(D47:D53)</f>
        <v>353</v>
      </c>
      <c r="E54" s="82">
        <f t="shared" si="5"/>
        <v>35</v>
      </c>
      <c r="F54" s="82">
        <f t="shared" si="5"/>
        <v>48</v>
      </c>
      <c r="G54" s="82">
        <f t="shared" si="5"/>
        <v>102</v>
      </c>
      <c r="H54" s="82">
        <f t="shared" si="5"/>
        <v>124</v>
      </c>
      <c r="I54" s="82">
        <f t="shared" si="5"/>
        <v>245</v>
      </c>
      <c r="J54" s="82">
        <f t="shared" si="5"/>
        <v>32</v>
      </c>
      <c r="K54" s="82">
        <f t="shared" si="5"/>
        <v>1308</v>
      </c>
      <c r="L54" s="82">
        <f t="shared" si="5"/>
        <v>689</v>
      </c>
      <c r="M54" s="82">
        <f t="shared" si="5"/>
        <v>1420</v>
      </c>
      <c r="N54" s="82">
        <f t="shared" si="5"/>
        <v>1873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{8B39E231-FDE9-463F-9887-EF12545D7A01}</x14:id>
        </ext>
      </extLst>
    </cfRule>
    <cfRule type="top10" dxfId="188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{7C7B7927-1470-479F-AC8E-19E5C511A635}</x14:id>
        </ext>
      </extLst>
    </cfRule>
    <cfRule type="top10" dxfId="187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{6C98E18F-EF54-448C-B791-D6A273BE3E84}</x14:id>
        </ext>
      </extLst>
    </cfRule>
    <cfRule type="top10" dxfId="186" priority="7" percent="1" rank="10"/>
  </conditionalFormatting>
  <conditionalFormatting sqref="O47:O53">
    <cfRule type="cellIs" dxfId="185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{AC679F63-3CE1-40EC-9813-6A56B2275D1C}</x14:id>
        </ext>
      </extLst>
    </cfRule>
  </conditionalFormatting>
  <conditionalFormatting sqref="C47:N53">
    <cfRule type="cellIs" dxfId="184" priority="3" operator="greaterThan">
      <formula>"O35"</formula>
    </cfRule>
  </conditionalFormatting>
  <conditionalFormatting sqref="N47:N53">
    <cfRule type="cellIs" dxfId="183" priority="1" operator="greaterThan">
      <formula>500</formula>
    </cfRule>
    <cfRule type="cellIs" dxfId="182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05473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5473" r:id="rId4"/>
      </mc:Fallback>
    </mc:AlternateContent>
    <mc:AlternateContent xmlns:mc="http://schemas.openxmlformats.org/markup-compatibility/2006">
      <mc:Choice Requires="x14">
        <oleObject progId="Unknown" shapeId="105474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5474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39E231-FDE9-463F-9887-EF12545D7A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7C7B7927-1470-479F-AC8E-19E5C511A6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6C98E18F-EF54-448C-B791-D6A273BE3E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AC679F63-3CE1-40EC-9813-6A56B2275D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64F05429-CA79-4F66-9803-4AF3F9B1CF2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'21ST - 27TH JAN 2021'!S47:V47</xm:f>
              <xm:sqref>W47</xm:sqref>
            </x14:sparkline>
            <x14:sparkline>
              <xm:f>'21ST - 27TH JAN 2021'!S48:V48</xm:f>
              <xm:sqref>W48</xm:sqref>
            </x14:sparkline>
            <x14:sparkline>
              <xm:f>'21ST - 27TH JAN 2021'!S49:V49</xm:f>
              <xm:sqref>W49</xm:sqref>
            </x14:sparkline>
            <x14:sparkline>
              <xm:f>'21ST - 27TH JAN 2021'!S50:V50</xm:f>
              <xm:sqref>W50</xm:sqref>
            </x14:sparkline>
            <x14:sparkline>
              <xm:f>'21ST - 27TH JAN 2021'!S51:V51</xm:f>
              <xm:sqref>W51</xm:sqref>
            </x14:sparkline>
            <x14:sparkline>
              <xm:f>'21ST - 27TH JAN 2021'!S52:V52</xm:f>
              <xm:sqref>W52</xm:sqref>
            </x14:sparkline>
            <x14:sparkline>
              <xm:f>'21ST - 27TH JAN 2021'!S53:V53</xm:f>
              <xm:sqref>W53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69C0-D83A-487A-809D-562E0563CCF8}">
  <dimension ref="B1:AC80"/>
  <sheetViews>
    <sheetView topLeftCell="A19" workbookViewId="0">
      <selection activeCell="A46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133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135</v>
      </c>
      <c r="S5" s="3"/>
      <c r="T5" s="3"/>
      <c r="U5" s="4"/>
      <c r="V5" s="5"/>
      <c r="Y5" s="6"/>
      <c r="Z5" s="7" t="s">
        <v>144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7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22</v>
      </c>
      <c r="AB7" s="29">
        <v>21</v>
      </c>
      <c r="AC7" s="29">
        <f>AA7-AB7</f>
        <v>1</v>
      </c>
    </row>
    <row r="8" spans="2:29" ht="17.25" thickBot="1" x14ac:dyDescent="0.35">
      <c r="B8" s="16" t="s">
        <v>15</v>
      </c>
      <c r="C8" s="17">
        <v>46965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44224</v>
      </c>
      <c r="S8" s="31">
        <v>24576</v>
      </c>
      <c r="T8" s="41">
        <v>714</v>
      </c>
      <c r="U8" s="32">
        <f>S8+T8</f>
        <v>25290</v>
      </c>
      <c r="V8" s="33">
        <v>36</v>
      </c>
      <c r="X8" s="28"/>
      <c r="Y8" s="204"/>
      <c r="Z8" s="29" t="s">
        <v>16</v>
      </c>
      <c r="AA8" s="29">
        <v>3</v>
      </c>
      <c r="AB8" s="29">
        <v>1</v>
      </c>
      <c r="AC8" s="29">
        <f>AA8-AB8</f>
        <v>2</v>
      </c>
    </row>
    <row r="9" spans="2:29" ht="17.25" thickBot="1" x14ac:dyDescent="0.35">
      <c r="B9" s="16" t="s">
        <v>134</v>
      </c>
      <c r="C9" s="17">
        <v>5275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44225</v>
      </c>
      <c r="S9" s="31">
        <v>25712</v>
      </c>
      <c r="T9" s="31">
        <v>1678</v>
      </c>
      <c r="U9" s="32">
        <f t="shared" ref="U9:U13" si="0">S9+T9</f>
        <v>27390</v>
      </c>
      <c r="V9" s="33">
        <v>44</v>
      </c>
      <c r="X9" s="28"/>
      <c r="Y9" s="204"/>
      <c r="Z9" s="29" t="s">
        <v>18</v>
      </c>
      <c r="AA9" s="29">
        <v>1</v>
      </c>
      <c r="AB9" s="29">
        <v>4</v>
      </c>
      <c r="AC9" s="29">
        <f>AA9-AB9</f>
        <v>-3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44226</v>
      </c>
      <c r="S10" s="31">
        <v>36254</v>
      </c>
      <c r="T10" s="31">
        <v>1650</v>
      </c>
      <c r="U10" s="32">
        <f t="shared" si="0"/>
        <v>37904</v>
      </c>
      <c r="V10" s="33">
        <v>46</v>
      </c>
      <c r="X10" s="28"/>
      <c r="Y10" s="204"/>
      <c r="Z10" s="29" t="s">
        <v>19</v>
      </c>
      <c r="AA10" s="29">
        <v>23</v>
      </c>
      <c r="AB10" s="29">
        <v>25</v>
      </c>
      <c r="AC10" s="29">
        <f>AA10-AB10</f>
        <v>-2</v>
      </c>
    </row>
    <row r="11" spans="2:29" ht="17.25" thickBot="1" x14ac:dyDescent="0.35">
      <c r="B11" s="34" t="s">
        <v>81</v>
      </c>
      <c r="C11" s="35">
        <v>0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44227</v>
      </c>
      <c r="S11" s="31">
        <v>33616</v>
      </c>
      <c r="T11" s="31">
        <v>1091</v>
      </c>
      <c r="U11" s="32">
        <f t="shared" si="0"/>
        <v>34707</v>
      </c>
      <c r="V11" s="33">
        <v>39</v>
      </c>
      <c r="X11" s="28"/>
      <c r="Y11" s="203"/>
      <c r="Z11" s="29" t="s">
        <v>20</v>
      </c>
      <c r="AA11" s="29">
        <v>5</v>
      </c>
      <c r="AB11" s="29">
        <v>1</v>
      </c>
      <c r="AC11" s="29">
        <f>AA11-AB11</f>
        <v>4</v>
      </c>
    </row>
    <row r="12" spans="2:29" ht="17.25" thickBot="1" x14ac:dyDescent="0.35">
      <c r="B12" s="34" t="s">
        <v>79</v>
      </c>
      <c r="C12" s="35">
        <v>1002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44228</v>
      </c>
      <c r="S12" s="31">
        <v>42591</v>
      </c>
      <c r="T12" s="31">
        <v>846</v>
      </c>
      <c r="U12" s="32">
        <f t="shared" si="0"/>
        <v>43437</v>
      </c>
      <c r="V12" s="33">
        <v>29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27771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44229</v>
      </c>
      <c r="S13" s="31">
        <v>25796</v>
      </c>
      <c r="T13" s="31">
        <v>118</v>
      </c>
      <c r="U13" s="32">
        <f t="shared" si="0"/>
        <v>25914</v>
      </c>
      <c r="V13" s="33">
        <v>18</v>
      </c>
      <c r="X13" s="28">
        <v>2</v>
      </c>
      <c r="Y13" s="206" t="s">
        <v>21</v>
      </c>
      <c r="Z13" s="29" t="s">
        <v>22</v>
      </c>
      <c r="AA13" s="91">
        <v>207686</v>
      </c>
      <c r="AB13" s="91">
        <v>182129</v>
      </c>
      <c r="AC13" s="29">
        <f>AA13-AB13</f>
        <v>25557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44230</v>
      </c>
      <c r="S14" s="31">
        <v>19141</v>
      </c>
      <c r="T14" s="31">
        <v>0</v>
      </c>
      <c r="U14" s="32">
        <f>S14+T14</f>
        <v>19141</v>
      </c>
      <c r="V14" s="33">
        <v>43</v>
      </c>
      <c r="X14" s="28"/>
      <c r="Y14" s="207"/>
      <c r="Z14" s="29" t="s">
        <v>24</v>
      </c>
      <c r="AA14" s="91">
        <v>6097</v>
      </c>
      <c r="AB14" s="29">
        <v>11990</v>
      </c>
      <c r="AC14" s="29">
        <f>AA14-AB14</f>
        <v>-5893</v>
      </c>
    </row>
    <row r="15" spans="2:29" ht="17.25" thickBot="1" x14ac:dyDescent="0.35">
      <c r="B15" s="34" t="s">
        <v>25</v>
      </c>
      <c r="C15" s="35">
        <v>97831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207686</v>
      </c>
      <c r="T15" s="26">
        <f>SUM(T8:T14)</f>
        <v>6097</v>
      </c>
      <c r="U15" s="26">
        <f>SUM(U8:U14)</f>
        <v>213783</v>
      </c>
      <c r="V15" s="26">
        <f>SUM(V8:V14)</f>
        <v>255</v>
      </c>
      <c r="X15" s="28"/>
      <c r="Y15" s="207"/>
      <c r="Z15" s="43" t="s">
        <v>27</v>
      </c>
      <c r="AA15" s="25">
        <f>SUM(AA13:AA14)</f>
        <v>213783</v>
      </c>
      <c r="AB15" s="25">
        <f>SUM(AB13:AB14)</f>
        <v>194119</v>
      </c>
      <c r="AC15" s="25">
        <f>AA15-AB15</f>
        <v>19664</v>
      </c>
    </row>
    <row r="16" spans="2:29" ht="17.25" thickBot="1" x14ac:dyDescent="0.35">
      <c r="B16" s="34" t="s">
        <v>74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30540.428571428572</v>
      </c>
      <c r="AB16" s="46">
        <f>AB15/7</f>
        <v>27731.285714285714</v>
      </c>
      <c r="AC16" s="46">
        <f>AC15/7</f>
        <v>2809.1428571428573</v>
      </c>
    </row>
    <row r="17" spans="2:29" ht="17.25" thickBot="1" x14ac:dyDescent="0.35">
      <c r="B17" s="34" t="s">
        <v>30</v>
      </c>
      <c r="C17" s="35">
        <v>598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8156</v>
      </c>
      <c r="D18" s="210" t="s">
        <v>145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109855</v>
      </c>
      <c r="AB18" s="88">
        <v>148292</v>
      </c>
      <c r="AC18" s="29">
        <f>AA18-AB18</f>
        <v>-38437</v>
      </c>
    </row>
    <row r="19" spans="2:29" ht="17.25" thickBot="1" x14ac:dyDescent="0.35">
      <c r="B19" s="34" t="s">
        <v>39</v>
      </c>
      <c r="C19" s="51">
        <v>26185</v>
      </c>
      <c r="D19" s="106"/>
      <c r="E19" s="106"/>
      <c r="F19" s="106"/>
      <c r="G19" s="106"/>
      <c r="H19" s="106"/>
      <c r="I19" s="106"/>
      <c r="J19" s="106"/>
      <c r="K19"/>
      <c r="L19" s="39"/>
      <c r="M19" s="52"/>
      <c r="N19" s="39"/>
      <c r="P19" s="12"/>
      <c r="Q19"/>
      <c r="R19" s="30">
        <v>44224</v>
      </c>
      <c r="S19" s="31">
        <v>48</v>
      </c>
      <c r="T19" s="41">
        <v>60</v>
      </c>
      <c r="U19" s="53">
        <f t="shared" ref="U19:U25" si="1">SUM(S19:T19)</f>
        <v>108</v>
      </c>
      <c r="V19" s="54"/>
      <c r="X19" s="28"/>
      <c r="Y19" s="204"/>
      <c r="Z19" s="29" t="s">
        <v>40</v>
      </c>
      <c r="AA19" s="29">
        <v>97831</v>
      </c>
      <c r="AB19" s="29">
        <v>33837</v>
      </c>
      <c r="AC19" s="29">
        <f>AA19-AB19</f>
        <v>63994</v>
      </c>
    </row>
    <row r="20" spans="2:29" ht="17.25" thickBot="1" x14ac:dyDescent="0.35">
      <c r="B20" s="34" t="s">
        <v>41</v>
      </c>
      <c r="C20" s="55">
        <f>SUM(C21/6)</f>
        <v>35630.5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44225</v>
      </c>
      <c r="S20" s="31">
        <v>52</v>
      </c>
      <c r="T20" s="31">
        <v>20</v>
      </c>
      <c r="U20" s="57">
        <f t="shared" si="1"/>
        <v>72</v>
      </c>
      <c r="V20" s="58"/>
      <c r="X20" s="28"/>
      <c r="Y20" s="203"/>
      <c r="Z20" s="25" t="s">
        <v>42</v>
      </c>
      <c r="AA20" s="25">
        <f>SUM(AA18:AA19)</f>
        <v>207686</v>
      </c>
      <c r="AB20" s="25">
        <f>SUM(AB18:AB19)</f>
        <v>182129</v>
      </c>
      <c r="AC20" s="25">
        <f>AA20-AB20</f>
        <v>25557</v>
      </c>
    </row>
    <row r="21" spans="2:29" ht="17.25" thickBot="1" x14ac:dyDescent="0.35">
      <c r="B21" s="92" t="s">
        <v>43</v>
      </c>
      <c r="C21" s="51">
        <f>SUM(C7:C19)</f>
        <v>213783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44226</v>
      </c>
      <c r="S21" s="31">
        <v>303</v>
      </c>
      <c r="T21" s="31">
        <v>108</v>
      </c>
      <c r="U21" s="57">
        <f t="shared" si="1"/>
        <v>411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44227</v>
      </c>
      <c r="S22" s="31">
        <v>381</v>
      </c>
      <c r="T22" s="41">
        <v>361</v>
      </c>
      <c r="U22" s="57">
        <f t="shared" si="1"/>
        <v>742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44228</v>
      </c>
      <c r="S23" s="31">
        <v>362</v>
      </c>
      <c r="T23" s="41">
        <v>371</v>
      </c>
      <c r="U23" s="57">
        <f t="shared" si="1"/>
        <v>733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44229</v>
      </c>
      <c r="S24" s="31">
        <v>269</v>
      </c>
      <c r="T24" s="41">
        <v>275</v>
      </c>
      <c r="U24" s="57">
        <f t="shared" si="1"/>
        <v>544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44230</v>
      </c>
      <c r="S25" s="89">
        <v>93</v>
      </c>
      <c r="T25" s="90">
        <v>50</v>
      </c>
      <c r="U25" s="57">
        <f t="shared" si="1"/>
        <v>143</v>
      </c>
      <c r="V25" s="65"/>
      <c r="X25" s="28">
        <v>8</v>
      </c>
      <c r="Y25" s="202" t="s">
        <v>47</v>
      </c>
      <c r="Z25" s="29" t="s">
        <v>9</v>
      </c>
      <c r="AA25" s="29">
        <v>572051</v>
      </c>
      <c r="AB25" s="29">
        <v>531247</v>
      </c>
      <c r="AC25" s="29">
        <f>AA25-AB25</f>
        <v>40804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1508</v>
      </c>
      <c r="T26" s="25">
        <f>SUM(T19:T25)</f>
        <v>1245</v>
      </c>
      <c r="U26" s="26">
        <f>SUM(U19:U25)</f>
        <v>2753</v>
      </c>
      <c r="V26" s="50"/>
      <c r="X26" s="28"/>
      <c r="Y26" s="204"/>
      <c r="Z26" s="29" t="s">
        <v>10</v>
      </c>
      <c r="AA26" s="29">
        <v>1071</v>
      </c>
      <c r="AB26" s="29">
        <v>14064</v>
      </c>
      <c r="AC26" s="29">
        <f>AA26-AB26</f>
        <v>-12993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573122</v>
      </c>
      <c r="AB27" s="25">
        <f>SUM(AB25:AB26)</f>
        <v>545311</v>
      </c>
      <c r="AC27" s="25">
        <f>AA27-AB27</f>
        <v>27811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136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2318</v>
      </c>
      <c r="U33" s="45">
        <v>2260</v>
      </c>
      <c r="V33" s="50">
        <f t="shared" ref="V33:V37" si="2">T33-U33</f>
        <v>58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5</v>
      </c>
      <c r="U35" s="45">
        <v>5</v>
      </c>
      <c r="V35" s="50">
        <f t="shared" si="2"/>
        <v>0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1439</v>
      </c>
      <c r="U36" s="45">
        <v>2243</v>
      </c>
      <c r="V36" s="50">
        <f t="shared" si="2"/>
        <v>-804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07" t="s">
        <v>53</v>
      </c>
      <c r="S37" s="78"/>
      <c r="T37" s="45">
        <v>866</v>
      </c>
      <c r="U37" s="45">
        <v>0</v>
      </c>
      <c r="V37" s="50">
        <f t="shared" si="2"/>
        <v>866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07" t="s">
        <v>54</v>
      </c>
      <c r="S38" s="78"/>
      <c r="T38" s="45">
        <v>0</v>
      </c>
      <c r="U38" s="45">
        <v>12</v>
      </c>
      <c r="V38" s="50">
        <f>T38-U38</f>
        <v>-12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07" t="s">
        <v>76</v>
      </c>
      <c r="S40" s="108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07" t="s">
        <v>77</v>
      </c>
      <c r="S41" s="108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1439</v>
      </c>
      <c r="U42" s="25">
        <f>U34+U36+U41</f>
        <v>2243</v>
      </c>
      <c r="V42" s="25">
        <f>V34+V36</f>
        <v>-804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137</v>
      </c>
      <c r="C47" s="93">
        <v>221</v>
      </c>
      <c r="D47" s="93">
        <v>184</v>
      </c>
      <c r="E47" s="93">
        <v>53</v>
      </c>
      <c r="F47" s="93">
        <v>100</v>
      </c>
      <c r="G47" s="93">
        <v>44</v>
      </c>
      <c r="H47" s="93">
        <v>3</v>
      </c>
      <c r="I47" s="93">
        <v>0</v>
      </c>
      <c r="J47" s="93">
        <v>15</v>
      </c>
      <c r="K47" s="93">
        <v>842</v>
      </c>
      <c r="L47" s="93">
        <v>80</v>
      </c>
      <c r="M47" s="93">
        <v>620</v>
      </c>
      <c r="N47" s="93">
        <v>922</v>
      </c>
      <c r="O47" s="83">
        <v>500</v>
      </c>
      <c r="P47" s="83" t="s">
        <v>78</v>
      </c>
      <c r="R47" s="82" t="s">
        <v>137</v>
      </c>
      <c r="S47" s="83">
        <f>K47</f>
        <v>842</v>
      </c>
      <c r="T47" s="83">
        <f>L47</f>
        <v>80</v>
      </c>
      <c r="U47" s="83">
        <f>M47</f>
        <v>620</v>
      </c>
      <c r="V47" s="83">
        <f>S47+T47</f>
        <v>922</v>
      </c>
    </row>
    <row r="48" spans="2:29" x14ac:dyDescent="0.3">
      <c r="B48" s="82" t="s">
        <v>143</v>
      </c>
      <c r="C48" s="93">
        <v>43</v>
      </c>
      <c r="D48" s="93">
        <v>10</v>
      </c>
      <c r="E48" s="93">
        <v>72</v>
      </c>
      <c r="F48" s="93">
        <v>105</v>
      </c>
      <c r="G48" s="93">
        <v>72</v>
      </c>
      <c r="H48" s="93">
        <v>2</v>
      </c>
      <c r="I48" s="93">
        <v>0</v>
      </c>
      <c r="J48" s="93">
        <v>70</v>
      </c>
      <c r="K48" s="93">
        <v>345</v>
      </c>
      <c r="L48" s="93">
        <v>216</v>
      </c>
      <c r="M48" s="93">
        <v>374</v>
      </c>
      <c r="N48" s="93">
        <v>561</v>
      </c>
      <c r="O48" s="83">
        <v>500</v>
      </c>
      <c r="P48" s="83" t="s">
        <v>78</v>
      </c>
      <c r="R48" s="82" t="s">
        <v>143</v>
      </c>
      <c r="S48" s="83">
        <f>K48</f>
        <v>345</v>
      </c>
      <c r="T48" s="83">
        <f t="shared" ref="S48:U53" si="3">L48</f>
        <v>216</v>
      </c>
      <c r="U48" s="83">
        <f t="shared" si="3"/>
        <v>374</v>
      </c>
      <c r="V48" s="83">
        <f t="shared" ref="V48:V53" si="4">S48+T48</f>
        <v>561</v>
      </c>
    </row>
    <row r="49" spans="2:22" x14ac:dyDescent="0.3">
      <c r="B49" s="82" t="s">
        <v>142</v>
      </c>
      <c r="C49" s="93">
        <v>0</v>
      </c>
      <c r="D49" s="93">
        <v>0</v>
      </c>
      <c r="E49" s="93">
        <v>145</v>
      </c>
      <c r="F49" s="93">
        <v>167</v>
      </c>
      <c r="G49" s="93">
        <v>48</v>
      </c>
      <c r="H49" s="93">
        <v>20</v>
      </c>
      <c r="I49" s="93">
        <v>50</v>
      </c>
      <c r="J49" s="93">
        <v>10</v>
      </c>
      <c r="K49" s="93">
        <v>479</v>
      </c>
      <c r="L49" s="93">
        <v>158</v>
      </c>
      <c r="M49" s="93">
        <v>440</v>
      </c>
      <c r="N49" s="93">
        <v>637</v>
      </c>
      <c r="O49" s="83">
        <v>500</v>
      </c>
      <c r="P49" s="83" t="s">
        <v>78</v>
      </c>
      <c r="R49" s="82" t="s">
        <v>142</v>
      </c>
      <c r="S49" s="83">
        <f>K49</f>
        <v>479</v>
      </c>
      <c r="T49" s="83">
        <f t="shared" si="3"/>
        <v>158</v>
      </c>
      <c r="U49" s="83">
        <f t="shared" si="3"/>
        <v>440</v>
      </c>
      <c r="V49" s="83">
        <f t="shared" si="4"/>
        <v>637</v>
      </c>
    </row>
    <row r="50" spans="2:22" x14ac:dyDescent="0.3">
      <c r="B50" s="82" t="s">
        <v>141</v>
      </c>
      <c r="C50" s="83">
        <v>41</v>
      </c>
      <c r="D50" s="83">
        <v>60</v>
      </c>
      <c r="E50" s="83">
        <v>154</v>
      </c>
      <c r="F50" s="83">
        <v>74</v>
      </c>
      <c r="G50" s="93">
        <v>38</v>
      </c>
      <c r="H50" s="93">
        <v>10</v>
      </c>
      <c r="I50" s="93">
        <v>36</v>
      </c>
      <c r="J50" s="93">
        <v>6</v>
      </c>
      <c r="K50" s="83">
        <v>463</v>
      </c>
      <c r="L50" s="83">
        <v>106</v>
      </c>
      <c r="M50" s="83">
        <v>419</v>
      </c>
      <c r="N50" s="83">
        <v>569</v>
      </c>
      <c r="O50" s="83">
        <v>500</v>
      </c>
      <c r="P50" s="83" t="s">
        <v>78</v>
      </c>
      <c r="R50" s="82" t="s">
        <v>141</v>
      </c>
      <c r="S50" s="83">
        <f>K50</f>
        <v>463</v>
      </c>
      <c r="T50" s="83">
        <f t="shared" si="3"/>
        <v>106</v>
      </c>
      <c r="U50" s="83">
        <f t="shared" si="3"/>
        <v>419</v>
      </c>
      <c r="V50" s="83">
        <f t="shared" si="4"/>
        <v>569</v>
      </c>
    </row>
    <row r="51" spans="2:22" x14ac:dyDescent="0.3">
      <c r="B51" s="82" t="s">
        <v>138</v>
      </c>
      <c r="C51" s="83">
        <v>81</v>
      </c>
      <c r="D51" s="83">
        <v>137</v>
      </c>
      <c r="E51" s="83">
        <v>1</v>
      </c>
      <c r="F51" s="83">
        <v>21</v>
      </c>
      <c r="G51" s="83">
        <v>67</v>
      </c>
      <c r="H51" s="83">
        <v>0</v>
      </c>
      <c r="I51" s="83">
        <v>0</v>
      </c>
      <c r="J51" s="83">
        <v>0</v>
      </c>
      <c r="K51" s="83">
        <v>355</v>
      </c>
      <c r="L51" s="83">
        <v>67</v>
      </c>
      <c r="M51" s="83">
        <v>285</v>
      </c>
      <c r="N51" s="83">
        <v>422</v>
      </c>
      <c r="O51" s="83">
        <v>500</v>
      </c>
      <c r="P51" s="83" t="s">
        <v>73</v>
      </c>
      <c r="R51" s="82" t="s">
        <v>138</v>
      </c>
      <c r="S51" s="83">
        <f t="shared" si="3"/>
        <v>355</v>
      </c>
      <c r="T51" s="83">
        <f t="shared" si="3"/>
        <v>67</v>
      </c>
      <c r="U51" s="83">
        <f t="shared" si="3"/>
        <v>285</v>
      </c>
      <c r="V51" s="83">
        <f t="shared" si="4"/>
        <v>422</v>
      </c>
    </row>
    <row r="52" spans="2:22" x14ac:dyDescent="0.3">
      <c r="B52" s="82" t="s">
        <v>139</v>
      </c>
      <c r="C52" s="93">
        <v>75</v>
      </c>
      <c r="D52" s="93">
        <v>54</v>
      </c>
      <c r="E52" s="93">
        <v>19</v>
      </c>
      <c r="F52" s="93">
        <v>0</v>
      </c>
      <c r="G52" s="93">
        <v>67</v>
      </c>
      <c r="H52" s="93">
        <v>0</v>
      </c>
      <c r="I52" s="93">
        <v>31</v>
      </c>
      <c r="J52" s="93">
        <v>0</v>
      </c>
      <c r="K52" s="93">
        <v>162</v>
      </c>
      <c r="L52" s="93">
        <v>98</v>
      </c>
      <c r="M52" s="93">
        <v>206</v>
      </c>
      <c r="N52" s="93">
        <v>260</v>
      </c>
      <c r="O52" s="83">
        <v>500</v>
      </c>
      <c r="P52" s="83" t="s">
        <v>73</v>
      </c>
      <c r="R52" s="82" t="s">
        <v>139</v>
      </c>
      <c r="S52" s="83">
        <f t="shared" si="3"/>
        <v>162</v>
      </c>
      <c r="T52" s="83">
        <f>L52</f>
        <v>98</v>
      </c>
      <c r="U52" s="83">
        <f t="shared" si="3"/>
        <v>206</v>
      </c>
      <c r="V52" s="83">
        <f t="shared" si="4"/>
        <v>260</v>
      </c>
    </row>
    <row r="53" spans="2:22" x14ac:dyDescent="0.3">
      <c r="B53" s="82" t="s">
        <v>140</v>
      </c>
      <c r="C53" s="83">
        <v>154</v>
      </c>
      <c r="D53" s="83">
        <v>15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21</v>
      </c>
      <c r="K53" s="83">
        <v>158</v>
      </c>
      <c r="L53" s="83">
        <v>42</v>
      </c>
      <c r="M53" s="83">
        <v>164</v>
      </c>
      <c r="N53" s="83">
        <v>200</v>
      </c>
      <c r="O53" s="83">
        <v>500</v>
      </c>
      <c r="P53" s="83" t="s">
        <v>73</v>
      </c>
      <c r="R53" s="82" t="s">
        <v>140</v>
      </c>
      <c r="S53" s="83">
        <f t="shared" si="3"/>
        <v>158</v>
      </c>
      <c r="T53" s="83">
        <f t="shared" si="3"/>
        <v>42</v>
      </c>
      <c r="U53" s="83">
        <f t="shared" si="3"/>
        <v>164</v>
      </c>
      <c r="V53" s="83">
        <f t="shared" si="4"/>
        <v>200</v>
      </c>
    </row>
    <row r="54" spans="2:22" x14ac:dyDescent="0.3">
      <c r="B54" s="82" t="s">
        <v>26</v>
      </c>
      <c r="C54" s="82">
        <f>SUM(C47:C53)</f>
        <v>615</v>
      </c>
      <c r="D54" s="82">
        <f t="shared" ref="D54:O54" si="5">SUM(D47:D53)</f>
        <v>460</v>
      </c>
      <c r="E54" s="82">
        <f t="shared" si="5"/>
        <v>444</v>
      </c>
      <c r="F54" s="82">
        <f t="shared" si="5"/>
        <v>467</v>
      </c>
      <c r="G54" s="82">
        <f t="shared" si="5"/>
        <v>336</v>
      </c>
      <c r="H54" s="82">
        <f t="shared" si="5"/>
        <v>35</v>
      </c>
      <c r="I54" s="82">
        <f t="shared" si="5"/>
        <v>117</v>
      </c>
      <c r="J54" s="82">
        <f t="shared" si="5"/>
        <v>122</v>
      </c>
      <c r="K54" s="82">
        <f t="shared" si="5"/>
        <v>2804</v>
      </c>
      <c r="L54" s="82">
        <f t="shared" si="5"/>
        <v>767</v>
      </c>
      <c r="M54" s="82">
        <f t="shared" si="5"/>
        <v>2508</v>
      </c>
      <c r="N54" s="82">
        <f t="shared" si="5"/>
        <v>3571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{DE807530-4F49-4F3C-8101-7481D7EFFBAA}</x14:id>
        </ext>
      </extLst>
    </cfRule>
    <cfRule type="top10" dxfId="181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{FFAEB9F6-947E-46B9-836B-08DCA5530250}</x14:id>
        </ext>
      </extLst>
    </cfRule>
    <cfRule type="top10" dxfId="180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{29F19822-8665-41EA-BE5B-AC540190E69F}</x14:id>
        </ext>
      </extLst>
    </cfRule>
    <cfRule type="top10" dxfId="179" priority="7" percent="1" rank="10"/>
  </conditionalFormatting>
  <conditionalFormatting sqref="O47:O53">
    <cfRule type="cellIs" dxfId="178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{13EAC3C9-85F1-4A85-B788-A9CA83BF93AE}</x14:id>
        </ext>
      </extLst>
    </cfRule>
  </conditionalFormatting>
  <conditionalFormatting sqref="C47:N53">
    <cfRule type="cellIs" dxfId="177" priority="3" operator="greaterThan">
      <formula>"O35"</formula>
    </cfRule>
  </conditionalFormatting>
  <conditionalFormatting sqref="N47:N53">
    <cfRule type="cellIs" dxfId="176" priority="1" operator="greaterThan">
      <formula>500</formula>
    </cfRule>
    <cfRule type="cellIs" dxfId="175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06497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6497" r:id="rId4"/>
      </mc:Fallback>
    </mc:AlternateContent>
    <mc:AlternateContent xmlns:mc="http://schemas.openxmlformats.org/markup-compatibility/2006">
      <mc:Choice Requires="x14">
        <oleObject progId="Unknown" shapeId="106498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6498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807530-4F49-4F3C-8101-7481D7EFFB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FFAEB9F6-947E-46B9-836B-08DCA55302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29F19822-8665-41EA-BE5B-AC540190E6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13EAC3C9-85F1-4A85-B788-A9CA83BF93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55B41902-8781-4DA5-B38C-26646BC6E10C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'28TH JAN - 3TH FEB 2021'!S47:V47</xm:f>
              <xm:sqref>W47</xm:sqref>
            </x14:sparkline>
            <x14:sparkline>
              <xm:f>'28TH JAN - 3TH FEB 2021'!S48:V48</xm:f>
              <xm:sqref>W48</xm:sqref>
            </x14:sparkline>
            <x14:sparkline>
              <xm:f>'28TH JAN - 3TH FEB 2021'!S49:V49</xm:f>
              <xm:sqref>W49</xm:sqref>
            </x14:sparkline>
            <x14:sparkline>
              <xm:f>'28TH JAN - 3TH FEB 2021'!S50:V50</xm:f>
              <xm:sqref>W50</xm:sqref>
            </x14:sparkline>
            <x14:sparkline>
              <xm:f>'28TH JAN - 3TH FEB 2021'!S51:V51</xm:f>
              <xm:sqref>W51</xm:sqref>
            </x14:sparkline>
            <x14:sparkline>
              <xm:f>'28TH JAN - 3TH FEB 2021'!S52:V52</xm:f>
              <xm:sqref>W52</xm:sqref>
            </x14:sparkline>
            <x14:sparkline>
              <xm:f>'28TH JAN - 3TH FEB 2021'!S53:V53</xm:f>
              <xm:sqref>W53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13E0-8220-4C03-AD21-8ADFF96DBB2A}">
  <dimension ref="B1:AC80"/>
  <sheetViews>
    <sheetView workbookViewId="0">
      <selection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146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156</v>
      </c>
      <c r="S5" s="3"/>
      <c r="T5" s="3"/>
      <c r="U5" s="4"/>
      <c r="V5" s="5"/>
      <c r="Y5" s="6"/>
      <c r="Z5" s="7" t="s">
        <v>158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7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25</v>
      </c>
      <c r="AB7" s="29">
        <v>22</v>
      </c>
      <c r="AC7" s="29">
        <f>AA7-AB7</f>
        <v>3</v>
      </c>
    </row>
    <row r="8" spans="2:29" ht="17.25" thickBot="1" x14ac:dyDescent="0.35">
      <c r="B8" s="16" t="s">
        <v>15</v>
      </c>
      <c r="C8" s="17">
        <v>3030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44231</v>
      </c>
      <c r="S8" s="31">
        <v>21634</v>
      </c>
      <c r="T8" s="41">
        <v>4963</v>
      </c>
      <c r="U8" s="32">
        <f>S8+T8</f>
        <v>26597</v>
      </c>
      <c r="V8" s="33">
        <v>36</v>
      </c>
      <c r="X8" s="28"/>
      <c r="Y8" s="204"/>
      <c r="Z8" s="29" t="s">
        <v>16</v>
      </c>
      <c r="AA8" s="29">
        <v>8</v>
      </c>
      <c r="AB8" s="29">
        <v>3</v>
      </c>
      <c r="AC8" s="29">
        <f>AA8-AB8</f>
        <v>5</v>
      </c>
    </row>
    <row r="9" spans="2:29" ht="17.25" thickBot="1" x14ac:dyDescent="0.35">
      <c r="B9" s="16" t="s">
        <v>134</v>
      </c>
      <c r="C9" s="17">
        <v>44555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44232</v>
      </c>
      <c r="S9" s="31">
        <v>28689</v>
      </c>
      <c r="T9" s="31">
        <v>5679</v>
      </c>
      <c r="U9" s="32">
        <f t="shared" ref="U9:U13" si="0">S9+T9</f>
        <v>34368</v>
      </c>
      <c r="V9" s="33">
        <v>40</v>
      </c>
      <c r="X9" s="28"/>
      <c r="Y9" s="204"/>
      <c r="Z9" s="29" t="s">
        <v>18</v>
      </c>
      <c r="AA9" s="29">
        <v>2</v>
      </c>
      <c r="AB9" s="29">
        <v>1</v>
      </c>
      <c r="AC9" s="29">
        <f>AA9-AB9</f>
        <v>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44233</v>
      </c>
      <c r="S10" s="31">
        <v>36597</v>
      </c>
      <c r="T10" s="31">
        <v>3379</v>
      </c>
      <c r="U10" s="32">
        <f t="shared" si="0"/>
        <v>39976</v>
      </c>
      <c r="V10" s="33">
        <v>35</v>
      </c>
      <c r="X10" s="28"/>
      <c r="Y10" s="204"/>
      <c r="Z10" s="29" t="s">
        <v>19</v>
      </c>
      <c r="AA10" s="29">
        <v>18</v>
      </c>
      <c r="AB10" s="29">
        <v>23</v>
      </c>
      <c r="AC10" s="29">
        <f>AA10-AB10</f>
        <v>-5</v>
      </c>
    </row>
    <row r="11" spans="2:29" ht="17.25" thickBot="1" x14ac:dyDescent="0.35">
      <c r="B11" s="34" t="s">
        <v>147</v>
      </c>
      <c r="C11" s="35">
        <v>8871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44234</v>
      </c>
      <c r="S11" s="31">
        <v>32104</v>
      </c>
      <c r="T11" s="31">
        <v>2920</v>
      </c>
      <c r="U11" s="32">
        <f t="shared" si="0"/>
        <v>35024</v>
      </c>
      <c r="V11" s="33">
        <v>41</v>
      </c>
      <c r="X11" s="28"/>
      <c r="Y11" s="203"/>
      <c r="Z11" s="29" t="s">
        <v>20</v>
      </c>
      <c r="AA11" s="29">
        <v>5</v>
      </c>
      <c r="AB11" s="29">
        <v>5</v>
      </c>
      <c r="AC11" s="29">
        <f>AA11-AB11</f>
        <v>0</v>
      </c>
    </row>
    <row r="12" spans="2:29" ht="17.25" thickBot="1" x14ac:dyDescent="0.35">
      <c r="B12" s="34" t="s">
        <v>79</v>
      </c>
      <c r="C12" s="35">
        <v>0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44235</v>
      </c>
      <c r="S12" s="31">
        <v>31471</v>
      </c>
      <c r="T12" s="31">
        <v>408</v>
      </c>
      <c r="U12" s="32">
        <f t="shared" si="0"/>
        <v>31879</v>
      </c>
      <c r="V12" s="33">
        <v>39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49469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44236</v>
      </c>
      <c r="S13" s="31">
        <v>16043</v>
      </c>
      <c r="T13" s="31">
        <v>6823</v>
      </c>
      <c r="U13" s="32">
        <f t="shared" si="0"/>
        <v>22866</v>
      </c>
      <c r="V13" s="33">
        <v>34</v>
      </c>
      <c r="X13" s="28">
        <v>2</v>
      </c>
      <c r="Y13" s="206" t="s">
        <v>21</v>
      </c>
      <c r="Z13" s="29" t="s">
        <v>22</v>
      </c>
      <c r="AA13" s="91">
        <v>186283</v>
      </c>
      <c r="AB13" s="91">
        <v>207686</v>
      </c>
      <c r="AC13" s="29">
        <f>AA13-AB13</f>
        <v>-21403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44237</v>
      </c>
      <c r="S14" s="31">
        <v>19745</v>
      </c>
      <c r="T14" s="31">
        <v>1741</v>
      </c>
      <c r="U14" s="32">
        <f>S14+T14</f>
        <v>21486</v>
      </c>
      <c r="V14" s="33">
        <v>35</v>
      </c>
      <c r="X14" s="28"/>
      <c r="Y14" s="207"/>
      <c r="Z14" s="29" t="s">
        <v>24</v>
      </c>
      <c r="AA14" s="91">
        <v>25913</v>
      </c>
      <c r="AB14" s="29">
        <v>6097</v>
      </c>
      <c r="AC14" s="29">
        <f>AA14-AB14</f>
        <v>19816</v>
      </c>
    </row>
    <row r="15" spans="2:29" ht="17.25" thickBot="1" x14ac:dyDescent="0.35">
      <c r="B15" s="34" t="s">
        <v>25</v>
      </c>
      <c r="C15" s="35">
        <v>71353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186283</v>
      </c>
      <c r="T15" s="26">
        <f>SUM(T8:T14)</f>
        <v>25913</v>
      </c>
      <c r="U15" s="26">
        <f>SUM(U8:U14)</f>
        <v>212196</v>
      </c>
      <c r="V15" s="26">
        <f>SUM(V8:V14)</f>
        <v>260</v>
      </c>
      <c r="X15" s="28"/>
      <c r="Y15" s="207"/>
      <c r="Z15" s="43" t="s">
        <v>27</v>
      </c>
      <c r="AA15" s="25">
        <f>SUM(AA13:AA14)</f>
        <v>212196</v>
      </c>
      <c r="AB15" s="25">
        <f>SUM(AB13:AB14)</f>
        <v>213783</v>
      </c>
      <c r="AC15" s="25">
        <f>AA15-AB15</f>
        <v>-1587</v>
      </c>
    </row>
    <row r="16" spans="2:29" ht="17.25" thickBot="1" x14ac:dyDescent="0.35">
      <c r="B16" s="34" t="s">
        <v>74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30313.714285714286</v>
      </c>
      <c r="AB16" s="46">
        <f>AB15/7</f>
        <v>30540.428571428572</v>
      </c>
      <c r="AC16" s="46">
        <f>AC15/7</f>
        <v>-226.71428571428572</v>
      </c>
    </row>
    <row r="17" spans="2:29" ht="17.25" thickBot="1" x14ac:dyDescent="0.35">
      <c r="B17" s="34" t="s">
        <v>30</v>
      </c>
      <c r="C17" s="35">
        <v>2330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3949</v>
      </c>
      <c r="D18" s="210" t="s">
        <v>148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114930</v>
      </c>
      <c r="AB18" s="88">
        <v>109855</v>
      </c>
      <c r="AC18" s="29">
        <f>AA18-AB18</f>
        <v>5075</v>
      </c>
    </row>
    <row r="19" spans="2:29" ht="17.25" thickBot="1" x14ac:dyDescent="0.35">
      <c r="B19" s="34" t="s">
        <v>39</v>
      </c>
      <c r="C19" s="51">
        <v>28639</v>
      </c>
      <c r="D19" s="112"/>
      <c r="E19" s="112"/>
      <c r="F19" s="112"/>
      <c r="G19" s="112"/>
      <c r="H19" s="112"/>
      <c r="I19" s="112"/>
      <c r="J19" s="112"/>
      <c r="K19"/>
      <c r="L19" s="39"/>
      <c r="M19" s="52"/>
      <c r="N19" s="39"/>
      <c r="P19" s="12"/>
      <c r="Q19"/>
      <c r="R19" s="30">
        <v>44231</v>
      </c>
      <c r="S19" s="31">
        <v>240</v>
      </c>
      <c r="T19" s="41">
        <v>42</v>
      </c>
      <c r="U19" s="53">
        <f t="shared" ref="U19:U25" si="1">SUM(S19:T19)</f>
        <v>282</v>
      </c>
      <c r="V19" s="54"/>
      <c r="X19" s="28"/>
      <c r="Y19" s="204"/>
      <c r="Z19" s="29" t="s">
        <v>40</v>
      </c>
      <c r="AA19" s="29">
        <v>71353</v>
      </c>
      <c r="AB19" s="29">
        <v>97831</v>
      </c>
      <c r="AC19" s="29">
        <f>AA19-AB19</f>
        <v>-26478</v>
      </c>
    </row>
    <row r="20" spans="2:29" ht="17.25" thickBot="1" x14ac:dyDescent="0.35">
      <c r="B20" s="34" t="s">
        <v>41</v>
      </c>
      <c r="C20" s="55">
        <f>SUM(C21/6)</f>
        <v>35366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44232</v>
      </c>
      <c r="S20" s="31">
        <v>402</v>
      </c>
      <c r="T20" s="31">
        <v>145</v>
      </c>
      <c r="U20" s="57">
        <f t="shared" si="1"/>
        <v>547</v>
      </c>
      <c r="V20" s="58"/>
      <c r="X20" s="28"/>
      <c r="Y20" s="203"/>
      <c r="Z20" s="25" t="s">
        <v>42</v>
      </c>
      <c r="AA20" s="25">
        <f>SUM(AA18:AA19)</f>
        <v>186283</v>
      </c>
      <c r="AB20" s="25">
        <f>SUM(AB18:AB19)</f>
        <v>207686</v>
      </c>
      <c r="AC20" s="25">
        <f>AA20-AB20</f>
        <v>-21403</v>
      </c>
    </row>
    <row r="21" spans="2:29" ht="17.25" thickBot="1" x14ac:dyDescent="0.35">
      <c r="B21" s="92" t="s">
        <v>43</v>
      </c>
      <c r="C21" s="51">
        <f>SUM(C7:C19)</f>
        <v>212196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44233</v>
      </c>
      <c r="S21" s="31">
        <v>314</v>
      </c>
      <c r="T21" s="31">
        <v>270</v>
      </c>
      <c r="U21" s="57">
        <f t="shared" si="1"/>
        <v>584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44234</v>
      </c>
      <c r="S22" s="31">
        <v>166</v>
      </c>
      <c r="T22" s="41">
        <v>216</v>
      </c>
      <c r="U22" s="57">
        <f t="shared" si="1"/>
        <v>382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44235</v>
      </c>
      <c r="S23" s="31">
        <v>301</v>
      </c>
      <c r="T23" s="41">
        <v>85</v>
      </c>
      <c r="U23" s="57">
        <f t="shared" si="1"/>
        <v>386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44236</v>
      </c>
      <c r="S24" s="31">
        <v>397</v>
      </c>
      <c r="T24" s="41">
        <v>220</v>
      </c>
      <c r="U24" s="57">
        <f t="shared" si="1"/>
        <v>617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44237</v>
      </c>
      <c r="S25" s="89">
        <v>340</v>
      </c>
      <c r="T25" s="90">
        <v>286</v>
      </c>
      <c r="U25" s="57">
        <f t="shared" si="1"/>
        <v>626</v>
      </c>
      <c r="V25" s="65"/>
      <c r="X25" s="28">
        <v>8</v>
      </c>
      <c r="Y25" s="202" t="s">
        <v>47</v>
      </c>
      <c r="Z25" s="29" t="s">
        <v>9</v>
      </c>
      <c r="AA25" s="29">
        <v>348570</v>
      </c>
      <c r="AB25" s="29">
        <v>572051</v>
      </c>
      <c r="AC25" s="29">
        <f>AA25-AB25</f>
        <v>-223481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2160</v>
      </c>
      <c r="T26" s="25">
        <f>SUM(T19:T25)</f>
        <v>1264</v>
      </c>
      <c r="U26" s="26">
        <f>SUM(U19:U25)</f>
        <v>3424</v>
      </c>
      <c r="V26" s="50"/>
      <c r="X26" s="28"/>
      <c r="Y26" s="204"/>
      <c r="Z26" s="29" t="s">
        <v>10</v>
      </c>
      <c r="AA26" s="29">
        <v>71</v>
      </c>
      <c r="AB26" s="29">
        <v>1071</v>
      </c>
      <c r="AC26" s="29">
        <f>AA26-AB26</f>
        <v>-1000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348641</v>
      </c>
      <c r="AB27" s="25">
        <f>SUM(AB25:AB26)</f>
        <v>573122</v>
      </c>
      <c r="AC27" s="25">
        <f>AA27-AB27</f>
        <v>-224481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157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1329</v>
      </c>
      <c r="U33" s="45">
        <v>2318</v>
      </c>
      <c r="V33" s="50">
        <f t="shared" ref="V33:V37" si="2">T33-U33</f>
        <v>-989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2</v>
      </c>
      <c r="U34" s="45">
        <v>0</v>
      </c>
      <c r="V34" s="50">
        <f t="shared" si="2"/>
        <v>2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6</v>
      </c>
      <c r="U35" s="45">
        <v>5</v>
      </c>
      <c r="V35" s="50">
        <f t="shared" si="2"/>
        <v>1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1254</v>
      </c>
      <c r="U36" s="45">
        <v>1439</v>
      </c>
      <c r="V36" s="50">
        <f t="shared" si="2"/>
        <v>-185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10" t="s">
        <v>53</v>
      </c>
      <c r="S37" s="78"/>
      <c r="T37" s="45">
        <v>25</v>
      </c>
      <c r="U37" s="45">
        <v>866</v>
      </c>
      <c r="V37" s="50">
        <f t="shared" si="2"/>
        <v>-841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10" t="s">
        <v>54</v>
      </c>
      <c r="S38" s="78"/>
      <c r="T38" s="45">
        <v>41</v>
      </c>
      <c r="U38" s="45">
        <v>0</v>
      </c>
      <c r="V38" s="50">
        <f>T38-U38</f>
        <v>41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10" t="s">
        <v>76</v>
      </c>
      <c r="S40" s="111"/>
      <c r="T40" s="45">
        <v>1</v>
      </c>
      <c r="U40" s="45">
        <v>0</v>
      </c>
      <c r="V40" s="50">
        <f>T40-U40</f>
        <v>1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10" t="s">
        <v>77</v>
      </c>
      <c r="S41" s="111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1256</v>
      </c>
      <c r="U42" s="25">
        <f>U34+U36+U41</f>
        <v>1439</v>
      </c>
      <c r="V42" s="25">
        <f>V34+V36</f>
        <v>-183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149</v>
      </c>
      <c r="C47" s="93">
        <v>52</v>
      </c>
      <c r="D47" s="93">
        <v>0</v>
      </c>
      <c r="E47" s="93">
        <v>0</v>
      </c>
      <c r="F47" s="93">
        <v>15</v>
      </c>
      <c r="G47" s="93">
        <v>0</v>
      </c>
      <c r="H47" s="93">
        <v>0</v>
      </c>
      <c r="I47" s="93">
        <v>0</v>
      </c>
      <c r="J47" s="93">
        <v>0</v>
      </c>
      <c r="K47" s="93">
        <v>82</v>
      </c>
      <c r="L47" s="93">
        <v>0</v>
      </c>
      <c r="M47" s="93">
        <v>67</v>
      </c>
      <c r="N47" s="93">
        <v>82</v>
      </c>
      <c r="O47" s="83">
        <v>500</v>
      </c>
      <c r="P47" s="83" t="s">
        <v>73</v>
      </c>
      <c r="R47" s="82" t="s">
        <v>149</v>
      </c>
      <c r="S47" s="83">
        <f>K47</f>
        <v>82</v>
      </c>
      <c r="T47" s="83">
        <f>L47</f>
        <v>0</v>
      </c>
      <c r="U47" s="83">
        <f>M47</f>
        <v>67</v>
      </c>
      <c r="V47" s="83">
        <f>S47+T47</f>
        <v>82</v>
      </c>
    </row>
    <row r="48" spans="2:29" x14ac:dyDescent="0.3">
      <c r="B48" s="82" t="s">
        <v>150</v>
      </c>
      <c r="C48" s="93">
        <v>13</v>
      </c>
      <c r="D48" s="93">
        <v>57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20</v>
      </c>
      <c r="K48" s="93">
        <v>127</v>
      </c>
      <c r="L48" s="93">
        <v>40</v>
      </c>
      <c r="M48" s="93">
        <v>90</v>
      </c>
      <c r="N48" s="93">
        <v>167</v>
      </c>
      <c r="O48" s="83">
        <v>500</v>
      </c>
      <c r="P48" s="83" t="s">
        <v>73</v>
      </c>
      <c r="R48" s="82" t="s">
        <v>150</v>
      </c>
      <c r="S48" s="83">
        <f>K48</f>
        <v>127</v>
      </c>
      <c r="T48" s="83">
        <f t="shared" ref="S48:U53" si="3">L48</f>
        <v>40</v>
      </c>
      <c r="U48" s="83">
        <f t="shared" si="3"/>
        <v>90</v>
      </c>
      <c r="V48" s="83">
        <f t="shared" ref="V48:V53" si="4">S48+T48</f>
        <v>167</v>
      </c>
    </row>
    <row r="49" spans="2:22" x14ac:dyDescent="0.3">
      <c r="B49" s="82" t="s">
        <v>151</v>
      </c>
      <c r="C49" s="93">
        <v>117</v>
      </c>
      <c r="D49" s="93">
        <v>62</v>
      </c>
      <c r="E49" s="93">
        <v>0</v>
      </c>
      <c r="F49" s="93">
        <v>0</v>
      </c>
      <c r="G49" s="93">
        <v>0</v>
      </c>
      <c r="H49" s="93">
        <v>0</v>
      </c>
      <c r="I49" s="93">
        <v>8</v>
      </c>
      <c r="J49" s="93">
        <v>15</v>
      </c>
      <c r="K49" s="93">
        <v>121</v>
      </c>
      <c r="L49" s="93">
        <v>38</v>
      </c>
      <c r="M49" s="93">
        <v>114</v>
      </c>
      <c r="N49" s="93">
        <v>159</v>
      </c>
      <c r="O49" s="83">
        <v>500</v>
      </c>
      <c r="P49" s="83" t="s">
        <v>73</v>
      </c>
      <c r="R49" s="82" t="s">
        <v>151</v>
      </c>
      <c r="S49" s="83">
        <f>K49</f>
        <v>121</v>
      </c>
      <c r="T49" s="83">
        <f t="shared" si="3"/>
        <v>38</v>
      </c>
      <c r="U49" s="83">
        <f t="shared" si="3"/>
        <v>114</v>
      </c>
      <c r="V49" s="83">
        <f t="shared" si="4"/>
        <v>159</v>
      </c>
    </row>
    <row r="50" spans="2:22" x14ac:dyDescent="0.3">
      <c r="B50" s="82" t="s">
        <v>152</v>
      </c>
      <c r="C50" s="83">
        <v>197</v>
      </c>
      <c r="D50" s="83">
        <v>212</v>
      </c>
      <c r="E50" s="83">
        <v>0</v>
      </c>
      <c r="F50" s="83">
        <v>0</v>
      </c>
      <c r="G50" s="93">
        <v>0</v>
      </c>
      <c r="H50" s="93">
        <v>0</v>
      </c>
      <c r="I50" s="93">
        <v>0</v>
      </c>
      <c r="J50" s="93">
        <v>0</v>
      </c>
      <c r="K50" s="83">
        <v>216</v>
      </c>
      <c r="L50" s="83">
        <v>0</v>
      </c>
      <c r="M50" s="83">
        <v>130</v>
      </c>
      <c r="N50" s="83">
        <v>216</v>
      </c>
      <c r="O50" s="83">
        <v>500</v>
      </c>
      <c r="P50" s="83" t="s">
        <v>73</v>
      </c>
      <c r="R50" s="82" t="s">
        <v>152</v>
      </c>
      <c r="S50" s="83">
        <f>K50</f>
        <v>216</v>
      </c>
      <c r="T50" s="83">
        <f t="shared" si="3"/>
        <v>0</v>
      </c>
      <c r="U50" s="83">
        <f t="shared" si="3"/>
        <v>130</v>
      </c>
      <c r="V50" s="83">
        <f t="shared" si="4"/>
        <v>216</v>
      </c>
    </row>
    <row r="51" spans="2:22" x14ac:dyDescent="0.3">
      <c r="B51" s="82" t="s">
        <v>153</v>
      </c>
      <c r="C51" s="83">
        <v>235</v>
      </c>
      <c r="D51" s="83">
        <v>396</v>
      </c>
      <c r="E51" s="83">
        <v>0</v>
      </c>
      <c r="F51" s="83">
        <v>0</v>
      </c>
      <c r="G51" s="83">
        <v>0</v>
      </c>
      <c r="H51" s="83">
        <v>0</v>
      </c>
      <c r="I51" s="83">
        <v>14</v>
      </c>
      <c r="J51" s="83">
        <v>2</v>
      </c>
      <c r="K51" s="83">
        <v>737</v>
      </c>
      <c r="L51" s="83">
        <v>0</v>
      </c>
      <c r="M51" s="83">
        <v>418</v>
      </c>
      <c r="N51" s="83">
        <v>737</v>
      </c>
      <c r="O51" s="83">
        <v>500</v>
      </c>
      <c r="P51" s="83" t="s">
        <v>78</v>
      </c>
      <c r="R51" s="82" t="s">
        <v>153</v>
      </c>
      <c r="S51" s="83">
        <f t="shared" si="3"/>
        <v>737</v>
      </c>
      <c r="T51" s="83">
        <f t="shared" si="3"/>
        <v>0</v>
      </c>
      <c r="U51" s="83">
        <f t="shared" si="3"/>
        <v>418</v>
      </c>
      <c r="V51" s="83">
        <f t="shared" si="4"/>
        <v>737</v>
      </c>
    </row>
    <row r="52" spans="2:22" x14ac:dyDescent="0.3">
      <c r="B52" s="82" t="s">
        <v>155</v>
      </c>
      <c r="C52" s="93">
        <v>151</v>
      </c>
      <c r="D52" s="93">
        <v>186</v>
      </c>
      <c r="E52" s="93">
        <v>0</v>
      </c>
      <c r="F52" s="93">
        <v>0</v>
      </c>
      <c r="G52" s="93">
        <v>109</v>
      </c>
      <c r="H52" s="93">
        <v>32</v>
      </c>
      <c r="I52" s="93">
        <v>223</v>
      </c>
      <c r="J52" s="93">
        <v>102</v>
      </c>
      <c r="K52" s="93">
        <v>335</v>
      </c>
      <c r="L52" s="93">
        <v>193</v>
      </c>
      <c r="M52" s="93">
        <v>364</v>
      </c>
      <c r="N52" s="93">
        <v>526</v>
      </c>
      <c r="O52" s="83">
        <v>500</v>
      </c>
      <c r="P52" s="83" t="s">
        <v>78</v>
      </c>
      <c r="R52" s="82" t="s">
        <v>155</v>
      </c>
      <c r="S52" s="83">
        <f t="shared" si="3"/>
        <v>335</v>
      </c>
      <c r="T52" s="83">
        <f>L52</f>
        <v>193</v>
      </c>
      <c r="U52" s="83">
        <f t="shared" si="3"/>
        <v>364</v>
      </c>
      <c r="V52" s="83">
        <f t="shared" si="4"/>
        <v>528</v>
      </c>
    </row>
    <row r="53" spans="2:22" x14ac:dyDescent="0.3">
      <c r="B53" s="82" t="s">
        <v>154</v>
      </c>
      <c r="C53" s="83">
        <v>65</v>
      </c>
      <c r="D53" s="83">
        <v>26</v>
      </c>
      <c r="E53" s="83">
        <v>54</v>
      </c>
      <c r="F53" s="83">
        <v>60</v>
      </c>
      <c r="G53" s="83">
        <v>0</v>
      </c>
      <c r="H53" s="83">
        <v>0</v>
      </c>
      <c r="I53" s="83">
        <v>81</v>
      </c>
      <c r="J53" s="83">
        <v>268</v>
      </c>
      <c r="K53" s="83">
        <v>291</v>
      </c>
      <c r="L53" s="83">
        <v>617</v>
      </c>
      <c r="M53" s="83">
        <v>554</v>
      </c>
      <c r="N53" s="83">
        <v>908</v>
      </c>
      <c r="O53" s="83">
        <v>500</v>
      </c>
      <c r="P53" s="83" t="s">
        <v>78</v>
      </c>
      <c r="R53" s="82" t="s">
        <v>154</v>
      </c>
      <c r="S53" s="83">
        <f t="shared" si="3"/>
        <v>291</v>
      </c>
      <c r="T53" s="83">
        <f t="shared" si="3"/>
        <v>617</v>
      </c>
      <c r="U53" s="83">
        <f t="shared" si="3"/>
        <v>554</v>
      </c>
      <c r="V53" s="83">
        <f t="shared" si="4"/>
        <v>908</v>
      </c>
    </row>
    <row r="54" spans="2:22" x14ac:dyDescent="0.3">
      <c r="B54" s="82" t="s">
        <v>26</v>
      </c>
      <c r="C54" s="82">
        <f>SUM(C47:C53)</f>
        <v>830</v>
      </c>
      <c r="D54" s="82">
        <f t="shared" ref="D54:O54" si="5">SUM(D47:D53)</f>
        <v>939</v>
      </c>
      <c r="E54" s="82">
        <f t="shared" si="5"/>
        <v>54</v>
      </c>
      <c r="F54" s="82">
        <f t="shared" si="5"/>
        <v>75</v>
      </c>
      <c r="G54" s="82">
        <f t="shared" si="5"/>
        <v>109</v>
      </c>
      <c r="H54" s="82">
        <f t="shared" si="5"/>
        <v>32</v>
      </c>
      <c r="I54" s="82">
        <f t="shared" si="5"/>
        <v>326</v>
      </c>
      <c r="J54" s="82">
        <f t="shared" si="5"/>
        <v>407</v>
      </c>
      <c r="K54" s="82">
        <f t="shared" si="5"/>
        <v>1909</v>
      </c>
      <c r="L54" s="82">
        <f t="shared" si="5"/>
        <v>888</v>
      </c>
      <c r="M54" s="82">
        <f t="shared" si="5"/>
        <v>1737</v>
      </c>
      <c r="N54" s="82">
        <f t="shared" si="5"/>
        <v>2795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{878B9AC1-6633-44DB-AE8E-5F99B4C4DA0A}</x14:id>
        </ext>
      </extLst>
    </cfRule>
    <cfRule type="top10" dxfId="174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{74A03142-EF72-4C3A-8561-9DCD75CF3FB2}</x14:id>
        </ext>
      </extLst>
    </cfRule>
    <cfRule type="top10" dxfId="173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{5C29561E-DFAE-4BD5-A473-0899E0325404}</x14:id>
        </ext>
      </extLst>
    </cfRule>
    <cfRule type="top10" dxfId="172" priority="7" percent="1" rank="10"/>
  </conditionalFormatting>
  <conditionalFormatting sqref="O47:O53">
    <cfRule type="cellIs" dxfId="171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{4DA83E9F-9570-4A96-A3D3-F64B9F10006E}</x14:id>
        </ext>
      </extLst>
    </cfRule>
  </conditionalFormatting>
  <conditionalFormatting sqref="C47:N53">
    <cfRule type="cellIs" dxfId="170" priority="3" operator="greaterThan">
      <formula>"O35"</formula>
    </cfRule>
  </conditionalFormatting>
  <conditionalFormatting sqref="N47:N53">
    <cfRule type="cellIs" dxfId="169" priority="1" operator="greaterThan">
      <formula>500</formula>
    </cfRule>
    <cfRule type="cellIs" dxfId="168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07521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7521" r:id="rId4"/>
      </mc:Fallback>
    </mc:AlternateContent>
    <mc:AlternateContent xmlns:mc="http://schemas.openxmlformats.org/markup-compatibility/2006">
      <mc:Choice Requires="x14">
        <oleObject progId="Unknown" shapeId="107522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7522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8B9AC1-6633-44DB-AE8E-5F99B4C4D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74A03142-EF72-4C3A-8561-9DCD75CF3F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5C29561E-DFAE-4BD5-A473-0899E03254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4DA83E9F-9570-4A96-A3D3-F64B9F1000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29ABBA0A-6634-48B7-A19B-A27E9CD5BCAC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'4TH - 10TH FEB 2021'!S47:V47</xm:f>
              <xm:sqref>W47</xm:sqref>
            </x14:sparkline>
            <x14:sparkline>
              <xm:f>'4TH - 10TH FEB 2021'!S48:V48</xm:f>
              <xm:sqref>W48</xm:sqref>
            </x14:sparkline>
            <x14:sparkline>
              <xm:f>'4TH - 10TH FEB 2021'!S49:V49</xm:f>
              <xm:sqref>W49</xm:sqref>
            </x14:sparkline>
            <x14:sparkline>
              <xm:f>'4TH - 10TH FEB 2021'!S50:V50</xm:f>
              <xm:sqref>W50</xm:sqref>
            </x14:sparkline>
            <x14:sparkline>
              <xm:f>'4TH - 10TH FEB 2021'!S51:V51</xm:f>
              <xm:sqref>W51</xm:sqref>
            </x14:sparkline>
            <x14:sparkline>
              <xm:f>'4TH - 10TH FEB 2021'!S52:V52</xm:f>
              <xm:sqref>W52</xm:sqref>
            </x14:sparkline>
            <x14:sparkline>
              <xm:f>'4TH - 10TH FEB 2021'!S53:V53</xm:f>
              <xm:sqref>W53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0F37-ABC8-41A3-93AE-03DF238A6D68}">
  <dimension ref="B1:AC80"/>
  <sheetViews>
    <sheetView topLeftCell="A57" workbookViewId="0">
      <selection activeCell="A12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159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161</v>
      </c>
      <c r="S5" s="3"/>
      <c r="T5" s="3"/>
      <c r="U5" s="4"/>
      <c r="V5" s="5"/>
      <c r="Y5" s="6"/>
      <c r="Z5" s="7" t="s">
        <v>158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7</v>
      </c>
      <c r="C7" s="17">
        <v>0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23</v>
      </c>
      <c r="AB7" s="29">
        <v>25</v>
      </c>
      <c r="AC7" s="29">
        <f>AA7-AB7</f>
        <v>-2</v>
      </c>
    </row>
    <row r="8" spans="2:29" ht="17.25" thickBot="1" x14ac:dyDescent="0.35">
      <c r="B8" s="16" t="s">
        <v>15</v>
      </c>
      <c r="C8" s="17">
        <v>103621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44238</v>
      </c>
      <c r="S8" s="31">
        <v>46120</v>
      </c>
      <c r="T8" s="41">
        <v>5493</v>
      </c>
      <c r="U8" s="32">
        <f>S8+T8</f>
        <v>51613</v>
      </c>
      <c r="V8" s="33">
        <v>42</v>
      </c>
      <c r="X8" s="28"/>
      <c r="Y8" s="204"/>
      <c r="Z8" s="29" t="s">
        <v>16</v>
      </c>
      <c r="AA8" s="29">
        <v>7</v>
      </c>
      <c r="AB8" s="29">
        <v>8</v>
      </c>
      <c r="AC8" s="29">
        <f>AA8-AB8</f>
        <v>-1</v>
      </c>
    </row>
    <row r="9" spans="2:29" ht="17.25" thickBot="1" x14ac:dyDescent="0.35">
      <c r="B9" s="16" t="s">
        <v>134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44239</v>
      </c>
      <c r="S9" s="31">
        <v>38156</v>
      </c>
      <c r="T9" s="31">
        <v>4194</v>
      </c>
      <c r="U9" s="32">
        <f t="shared" ref="U9:U13" si="0">S9+T9</f>
        <v>42350</v>
      </c>
      <c r="V9" s="33">
        <v>45</v>
      </c>
      <c r="X9" s="28"/>
      <c r="Y9" s="204"/>
      <c r="Z9" s="29" t="s">
        <v>18</v>
      </c>
      <c r="AA9" s="29">
        <v>1</v>
      </c>
      <c r="AB9" s="29">
        <v>2</v>
      </c>
      <c r="AC9" s="29">
        <f>AA9-AB9</f>
        <v>-1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44240</v>
      </c>
      <c r="S10" s="31">
        <v>47484</v>
      </c>
      <c r="T10" s="31">
        <v>3853</v>
      </c>
      <c r="U10" s="32">
        <f t="shared" si="0"/>
        <v>51337</v>
      </c>
      <c r="V10" s="33">
        <v>56</v>
      </c>
      <c r="X10" s="28"/>
      <c r="Y10" s="204"/>
      <c r="Z10" s="29" t="s">
        <v>19</v>
      </c>
      <c r="AA10" s="29">
        <v>19</v>
      </c>
      <c r="AB10" s="29">
        <v>18</v>
      </c>
      <c r="AC10" s="29">
        <f>AA10-AB10</f>
        <v>1</v>
      </c>
    </row>
    <row r="11" spans="2:29" ht="17.25" thickBot="1" x14ac:dyDescent="0.35">
      <c r="B11" s="34" t="s">
        <v>147</v>
      </c>
      <c r="C11" s="35">
        <v>0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44241</v>
      </c>
      <c r="S11" s="31">
        <v>43171</v>
      </c>
      <c r="T11" s="31">
        <v>34</v>
      </c>
      <c r="U11" s="32">
        <f t="shared" si="0"/>
        <v>43205</v>
      </c>
      <c r="V11" s="33">
        <v>57</v>
      </c>
      <c r="X11" s="28"/>
      <c r="Y11" s="203"/>
      <c r="Z11" s="29" t="s">
        <v>20</v>
      </c>
      <c r="AA11" s="29">
        <v>7</v>
      </c>
      <c r="AB11" s="29">
        <v>5</v>
      </c>
      <c r="AC11" s="29">
        <f>AA11-AB11</f>
        <v>2</v>
      </c>
    </row>
    <row r="12" spans="2:29" ht="17.25" thickBot="1" x14ac:dyDescent="0.35">
      <c r="B12" s="34" t="s">
        <v>79</v>
      </c>
      <c r="C12" s="35">
        <v>3903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44242</v>
      </c>
      <c r="S12" s="31">
        <v>31809</v>
      </c>
      <c r="T12" s="31">
        <v>0</v>
      </c>
      <c r="U12" s="32">
        <f t="shared" si="0"/>
        <v>31809</v>
      </c>
      <c r="V12" s="33">
        <v>54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35541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44243</v>
      </c>
      <c r="S13" s="31">
        <v>35054</v>
      </c>
      <c r="T13" s="31">
        <v>0</v>
      </c>
      <c r="U13" s="32">
        <f t="shared" si="0"/>
        <v>35054</v>
      </c>
      <c r="V13" s="33">
        <v>53</v>
      </c>
      <c r="X13" s="28">
        <v>2</v>
      </c>
      <c r="Y13" s="206" t="s">
        <v>21</v>
      </c>
      <c r="Z13" s="29" t="s">
        <v>22</v>
      </c>
      <c r="AA13" s="91">
        <v>284910</v>
      </c>
      <c r="AB13" s="91">
        <v>186283</v>
      </c>
      <c r="AC13" s="29">
        <f>AA13-AB13</f>
        <v>98627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44244</v>
      </c>
      <c r="S14" s="31">
        <v>43116</v>
      </c>
      <c r="T14" s="31">
        <v>408</v>
      </c>
      <c r="U14" s="32">
        <f>S14+T14</f>
        <v>43524</v>
      </c>
      <c r="V14" s="33">
        <v>51</v>
      </c>
      <c r="X14" s="28"/>
      <c r="Y14" s="207"/>
      <c r="Z14" s="29" t="s">
        <v>24</v>
      </c>
      <c r="AA14" s="91">
        <v>13982</v>
      </c>
      <c r="AB14" s="29">
        <v>25913</v>
      </c>
      <c r="AC14" s="29">
        <f>AA14-AB14</f>
        <v>-11931</v>
      </c>
    </row>
    <row r="15" spans="2:29" ht="17.25" thickBot="1" x14ac:dyDescent="0.35">
      <c r="B15" s="34" t="s">
        <v>25</v>
      </c>
      <c r="C15" s="35">
        <v>80307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284910</v>
      </c>
      <c r="T15" s="26">
        <f>SUM(T8:T14)</f>
        <v>13982</v>
      </c>
      <c r="U15" s="26">
        <f>SUM(U8:U14)</f>
        <v>298892</v>
      </c>
      <c r="V15" s="26">
        <f>SUM(V8:V14)</f>
        <v>358</v>
      </c>
      <c r="X15" s="28"/>
      <c r="Y15" s="207"/>
      <c r="Z15" s="43" t="s">
        <v>27</v>
      </c>
      <c r="AA15" s="25">
        <f>SUM(AA13:AA14)</f>
        <v>298892</v>
      </c>
      <c r="AB15" s="25">
        <f>SUM(AB13:AB14)</f>
        <v>212196</v>
      </c>
      <c r="AC15" s="25">
        <f>AA15-AB15</f>
        <v>86696</v>
      </c>
    </row>
    <row r="16" spans="2:29" ht="17.25" thickBot="1" x14ac:dyDescent="0.35">
      <c r="B16" s="34" t="s">
        <v>74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42698.857142857145</v>
      </c>
      <c r="AB16" s="46">
        <f>AB15/7</f>
        <v>30313.714285714286</v>
      </c>
      <c r="AC16" s="46">
        <f>AC15/7</f>
        <v>12385.142857142857</v>
      </c>
    </row>
    <row r="17" spans="2:29" ht="17.25" thickBot="1" x14ac:dyDescent="0.35">
      <c r="B17" s="34" t="s">
        <v>30</v>
      </c>
      <c r="C17" s="35">
        <v>2866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3772</v>
      </c>
      <c r="D18" s="210" t="s">
        <v>160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204603</v>
      </c>
      <c r="AB18" s="88">
        <v>114930</v>
      </c>
      <c r="AC18" s="29">
        <f>AA18-AB18</f>
        <v>89673</v>
      </c>
    </row>
    <row r="19" spans="2:29" ht="17.25" thickBot="1" x14ac:dyDescent="0.35">
      <c r="B19" s="34" t="s">
        <v>39</v>
      </c>
      <c r="C19" s="51">
        <v>68882</v>
      </c>
      <c r="D19" s="113"/>
      <c r="E19" s="113"/>
      <c r="F19" s="113"/>
      <c r="G19" s="113"/>
      <c r="H19" s="113"/>
      <c r="I19" s="113"/>
      <c r="J19" s="113"/>
      <c r="K19"/>
      <c r="L19" s="39"/>
      <c r="M19" s="52"/>
      <c r="N19" s="39"/>
      <c r="P19" s="12"/>
      <c r="Q19"/>
      <c r="R19" s="30">
        <v>44238</v>
      </c>
      <c r="S19" s="31">
        <v>647</v>
      </c>
      <c r="T19" s="41">
        <v>402</v>
      </c>
      <c r="U19" s="53">
        <f t="shared" ref="U19:U25" si="1">SUM(S19:T19)</f>
        <v>1049</v>
      </c>
      <c r="V19" s="54"/>
      <c r="X19" s="28"/>
      <c r="Y19" s="204"/>
      <c r="Z19" s="29" t="s">
        <v>40</v>
      </c>
      <c r="AA19" s="29">
        <v>80307</v>
      </c>
      <c r="AB19" s="29">
        <v>71353</v>
      </c>
      <c r="AC19" s="29">
        <f>AA19-AB19</f>
        <v>8954</v>
      </c>
    </row>
    <row r="20" spans="2:29" ht="17.25" thickBot="1" x14ac:dyDescent="0.35">
      <c r="B20" s="34" t="s">
        <v>41</v>
      </c>
      <c r="C20" s="55">
        <f>SUM(C21/6)</f>
        <v>49815.333333333336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44239</v>
      </c>
      <c r="S20" s="31">
        <v>195</v>
      </c>
      <c r="T20" s="31">
        <v>494</v>
      </c>
      <c r="U20" s="57">
        <f t="shared" si="1"/>
        <v>689</v>
      </c>
      <c r="V20" s="58"/>
      <c r="X20" s="28"/>
      <c r="Y20" s="203"/>
      <c r="Z20" s="25" t="s">
        <v>42</v>
      </c>
      <c r="AA20" s="25">
        <f>SUM(AA18:AA19)</f>
        <v>284910</v>
      </c>
      <c r="AB20" s="25">
        <f>SUM(AB18:AB19)</f>
        <v>186283</v>
      </c>
      <c r="AC20" s="25">
        <f>AA20-AB20</f>
        <v>98627</v>
      </c>
    </row>
    <row r="21" spans="2:29" ht="17.25" thickBot="1" x14ac:dyDescent="0.35">
      <c r="B21" s="92" t="s">
        <v>43</v>
      </c>
      <c r="C21" s="51">
        <f>SUM(C7:C19)</f>
        <v>298892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44240</v>
      </c>
      <c r="S21" s="31">
        <v>199</v>
      </c>
      <c r="T21" s="31">
        <v>587</v>
      </c>
      <c r="U21" s="57">
        <f t="shared" si="1"/>
        <v>786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44241</v>
      </c>
      <c r="S22" s="31">
        <v>664</v>
      </c>
      <c r="T22" s="41">
        <v>528</v>
      </c>
      <c r="U22" s="57">
        <f t="shared" si="1"/>
        <v>1192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44242</v>
      </c>
      <c r="S23" s="31">
        <v>486</v>
      </c>
      <c r="T23" s="41">
        <v>296</v>
      </c>
      <c r="U23" s="57">
        <f t="shared" si="1"/>
        <v>782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44243</v>
      </c>
      <c r="S24" s="31">
        <v>567</v>
      </c>
      <c r="T24" s="41">
        <v>400</v>
      </c>
      <c r="U24" s="57">
        <f t="shared" si="1"/>
        <v>967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44244</v>
      </c>
      <c r="S25" s="89">
        <v>561</v>
      </c>
      <c r="T25" s="90">
        <v>394</v>
      </c>
      <c r="U25" s="57">
        <f t="shared" si="1"/>
        <v>955</v>
      </c>
      <c r="V25" s="65"/>
      <c r="X25" s="28">
        <v>8</v>
      </c>
      <c r="Y25" s="202" t="s">
        <v>47</v>
      </c>
      <c r="Z25" s="29" t="s">
        <v>9</v>
      </c>
      <c r="AA25" s="29">
        <v>284910</v>
      </c>
      <c r="AB25" s="29">
        <v>348570</v>
      </c>
      <c r="AC25" s="29">
        <f>AA25-AB25</f>
        <v>-63660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3319</v>
      </c>
      <c r="T26" s="25">
        <f>SUM(T19:T25)</f>
        <v>3101</v>
      </c>
      <c r="U26" s="26">
        <f>SUM(U19:U25)</f>
        <v>6420</v>
      </c>
      <c r="V26" s="50"/>
      <c r="X26" s="28"/>
      <c r="Y26" s="204"/>
      <c r="Z26" s="29" t="s">
        <v>10</v>
      </c>
      <c r="AA26" s="29">
        <v>13982</v>
      </c>
      <c r="AB26" s="29">
        <v>71</v>
      </c>
      <c r="AC26" s="29">
        <f>AA26-AB26</f>
        <v>13911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298892</v>
      </c>
      <c r="AB27" s="25">
        <f>SUM(AB25:AB26)</f>
        <v>348641</v>
      </c>
      <c r="AC27" s="25">
        <f>AA27-AB27</f>
        <v>-49749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162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1253</v>
      </c>
      <c r="U33" s="45">
        <v>1329</v>
      </c>
      <c r="V33" s="50">
        <f t="shared" ref="V33:V37" si="2">T33-U33</f>
        <v>-76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1</v>
      </c>
      <c r="U34" s="45">
        <v>2</v>
      </c>
      <c r="V34" s="50">
        <f t="shared" si="2"/>
        <v>-1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12</v>
      </c>
      <c r="U35" s="45">
        <v>6</v>
      </c>
      <c r="V35" s="50">
        <f t="shared" si="2"/>
        <v>6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1134</v>
      </c>
      <c r="U36" s="45">
        <v>1254</v>
      </c>
      <c r="V36" s="50">
        <f t="shared" si="2"/>
        <v>-120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14" t="s">
        <v>53</v>
      </c>
      <c r="S37" s="78"/>
      <c r="T37" s="45">
        <v>20</v>
      </c>
      <c r="U37" s="45">
        <v>25</v>
      </c>
      <c r="V37" s="50">
        <f t="shared" si="2"/>
        <v>-5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14" t="s">
        <v>54</v>
      </c>
      <c r="S38" s="78"/>
      <c r="T38" s="45">
        <v>86</v>
      </c>
      <c r="U38" s="45">
        <v>41</v>
      </c>
      <c r="V38" s="50">
        <f>T38-U38</f>
        <v>45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14" t="s">
        <v>76</v>
      </c>
      <c r="S40" s="115"/>
      <c r="T40" s="45">
        <v>0</v>
      </c>
      <c r="U40" s="45">
        <v>1</v>
      </c>
      <c r="V40" s="50">
        <f>T40-U40</f>
        <v>-1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14" t="s">
        <v>77</v>
      </c>
      <c r="S41" s="115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1135</v>
      </c>
      <c r="U42" s="25">
        <f>U34+U36+U41</f>
        <v>1256</v>
      </c>
      <c r="V42" s="25">
        <f>V34+V36</f>
        <v>-121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163</v>
      </c>
      <c r="C47" s="93">
        <v>64</v>
      </c>
      <c r="D47" s="93">
        <v>33</v>
      </c>
      <c r="E47" s="93">
        <v>64</v>
      </c>
      <c r="F47" s="93">
        <v>116</v>
      </c>
      <c r="G47" s="93">
        <v>87</v>
      </c>
      <c r="H47" s="93">
        <v>0</v>
      </c>
      <c r="I47" s="93">
        <v>165</v>
      </c>
      <c r="J47" s="93">
        <v>189</v>
      </c>
      <c r="K47" s="93">
        <v>426</v>
      </c>
      <c r="L47" s="93">
        <v>635</v>
      </c>
      <c r="M47" s="93">
        <v>718</v>
      </c>
      <c r="N47" s="93">
        <v>1061</v>
      </c>
      <c r="O47" s="83">
        <v>500</v>
      </c>
      <c r="P47" s="83" t="s">
        <v>78</v>
      </c>
      <c r="R47" s="82" t="s">
        <v>163</v>
      </c>
      <c r="S47" s="83">
        <f>K47</f>
        <v>426</v>
      </c>
      <c r="T47" s="83">
        <f>L47</f>
        <v>635</v>
      </c>
      <c r="U47" s="83">
        <f>M47</f>
        <v>718</v>
      </c>
      <c r="V47" s="83">
        <f>S47+T47</f>
        <v>1061</v>
      </c>
    </row>
    <row r="48" spans="2:29" x14ac:dyDescent="0.3">
      <c r="B48" s="82" t="s">
        <v>164</v>
      </c>
      <c r="C48" s="93">
        <v>0</v>
      </c>
      <c r="D48" s="93">
        <v>16</v>
      </c>
      <c r="E48" s="93">
        <v>21</v>
      </c>
      <c r="F48" s="93">
        <v>122</v>
      </c>
      <c r="G48" s="93">
        <v>56</v>
      </c>
      <c r="H48" s="93">
        <v>47</v>
      </c>
      <c r="I48" s="93">
        <v>146</v>
      </c>
      <c r="J48" s="93">
        <v>181</v>
      </c>
      <c r="K48" s="93">
        <v>297</v>
      </c>
      <c r="L48" s="93">
        <v>308</v>
      </c>
      <c r="M48" s="93">
        <v>589</v>
      </c>
      <c r="N48" s="93">
        <v>605</v>
      </c>
      <c r="O48" s="83">
        <v>500</v>
      </c>
      <c r="P48" s="83" t="s">
        <v>78</v>
      </c>
      <c r="R48" s="82" t="s">
        <v>164</v>
      </c>
      <c r="S48" s="83">
        <f>K48</f>
        <v>297</v>
      </c>
      <c r="T48" s="83">
        <f t="shared" ref="S48:U53" si="3">L48</f>
        <v>308</v>
      </c>
      <c r="U48" s="83">
        <f t="shared" si="3"/>
        <v>589</v>
      </c>
      <c r="V48" s="83">
        <f t="shared" ref="V48:V53" si="4">S48+T48</f>
        <v>605</v>
      </c>
    </row>
    <row r="49" spans="2:22" x14ac:dyDescent="0.3">
      <c r="B49" s="82" t="s">
        <v>165</v>
      </c>
      <c r="C49" s="93">
        <v>0</v>
      </c>
      <c r="D49" s="93">
        <v>0</v>
      </c>
      <c r="E49" s="93">
        <v>0</v>
      </c>
      <c r="F49" s="93">
        <v>81</v>
      </c>
      <c r="G49" s="93">
        <v>3</v>
      </c>
      <c r="H49" s="93">
        <v>74</v>
      </c>
      <c r="I49" s="93">
        <v>167</v>
      </c>
      <c r="J49" s="93">
        <v>51</v>
      </c>
      <c r="K49" s="93">
        <v>162</v>
      </c>
      <c r="L49" s="93">
        <v>151</v>
      </c>
      <c r="M49" s="93">
        <v>376</v>
      </c>
      <c r="N49" s="93">
        <v>313</v>
      </c>
      <c r="O49" s="83">
        <v>500</v>
      </c>
      <c r="P49" s="83" t="s">
        <v>73</v>
      </c>
      <c r="R49" s="82" t="s">
        <v>165</v>
      </c>
      <c r="S49" s="83">
        <f>K49</f>
        <v>162</v>
      </c>
      <c r="T49" s="83">
        <f t="shared" si="3"/>
        <v>151</v>
      </c>
      <c r="U49" s="83">
        <f t="shared" si="3"/>
        <v>376</v>
      </c>
      <c r="V49" s="83">
        <f t="shared" si="4"/>
        <v>313</v>
      </c>
    </row>
    <row r="50" spans="2:22" x14ac:dyDescent="0.3">
      <c r="B50" s="82" t="s">
        <v>166</v>
      </c>
      <c r="C50" s="83">
        <v>0</v>
      </c>
      <c r="D50" s="83">
        <v>0</v>
      </c>
      <c r="E50" s="83">
        <v>97</v>
      </c>
      <c r="F50" s="83">
        <v>271</v>
      </c>
      <c r="G50" s="93">
        <v>0</v>
      </c>
      <c r="H50" s="93">
        <v>1</v>
      </c>
      <c r="I50" s="93">
        <v>124</v>
      </c>
      <c r="J50" s="93">
        <v>0</v>
      </c>
      <c r="K50" s="83">
        <v>639</v>
      </c>
      <c r="L50" s="83">
        <v>2</v>
      </c>
      <c r="M50" s="83">
        <v>493</v>
      </c>
      <c r="N50" s="83">
        <v>641</v>
      </c>
      <c r="O50" s="83">
        <v>500</v>
      </c>
      <c r="P50" s="83" t="s">
        <v>78</v>
      </c>
      <c r="R50" s="82" t="s">
        <v>166</v>
      </c>
      <c r="S50" s="83">
        <f>K50</f>
        <v>639</v>
      </c>
      <c r="T50" s="83">
        <f t="shared" si="3"/>
        <v>2</v>
      </c>
      <c r="U50" s="83">
        <f t="shared" si="3"/>
        <v>493</v>
      </c>
      <c r="V50" s="83">
        <f t="shared" si="4"/>
        <v>641</v>
      </c>
    </row>
    <row r="51" spans="2:22" x14ac:dyDescent="0.3">
      <c r="B51" s="82" t="s">
        <v>167</v>
      </c>
      <c r="C51" s="83">
        <v>0</v>
      </c>
      <c r="D51" s="83">
        <v>0</v>
      </c>
      <c r="E51" s="83">
        <v>81</v>
      </c>
      <c r="F51" s="83">
        <v>141</v>
      </c>
      <c r="G51" s="83">
        <v>0</v>
      </c>
      <c r="H51" s="83">
        <v>21</v>
      </c>
      <c r="I51" s="83">
        <v>0</v>
      </c>
      <c r="J51" s="83">
        <v>0</v>
      </c>
      <c r="K51" s="83">
        <v>363</v>
      </c>
      <c r="L51" s="83">
        <v>42</v>
      </c>
      <c r="M51" s="83">
        <v>243</v>
      </c>
      <c r="N51" s="83">
        <v>405</v>
      </c>
      <c r="O51" s="83">
        <v>500</v>
      </c>
      <c r="P51" s="83" t="s">
        <v>73</v>
      </c>
      <c r="R51" s="82" t="s">
        <v>167</v>
      </c>
      <c r="S51" s="83">
        <f t="shared" si="3"/>
        <v>363</v>
      </c>
      <c r="T51" s="83">
        <f t="shared" si="3"/>
        <v>42</v>
      </c>
      <c r="U51" s="83">
        <f t="shared" si="3"/>
        <v>243</v>
      </c>
      <c r="V51" s="83">
        <f t="shared" si="4"/>
        <v>405</v>
      </c>
    </row>
    <row r="52" spans="2:22" x14ac:dyDescent="0.3">
      <c r="B52" s="82" t="s">
        <v>168</v>
      </c>
      <c r="C52" s="93">
        <v>0</v>
      </c>
      <c r="D52" s="93">
        <v>0</v>
      </c>
      <c r="E52" s="93">
        <v>20</v>
      </c>
      <c r="F52" s="93">
        <v>10</v>
      </c>
      <c r="G52" s="93">
        <v>20</v>
      </c>
      <c r="H52" s="93">
        <v>53</v>
      </c>
      <c r="I52" s="93">
        <v>0</v>
      </c>
      <c r="J52" s="93">
        <v>0</v>
      </c>
      <c r="K52" s="93">
        <v>40</v>
      </c>
      <c r="L52" s="93">
        <v>126</v>
      </c>
      <c r="M52" s="93">
        <v>103</v>
      </c>
      <c r="N52" s="93">
        <v>166</v>
      </c>
      <c r="O52" s="83">
        <v>500</v>
      </c>
      <c r="P52" s="83" t="s">
        <v>73</v>
      </c>
      <c r="R52" s="82" t="s">
        <v>168</v>
      </c>
      <c r="S52" s="83">
        <f t="shared" si="3"/>
        <v>40</v>
      </c>
      <c r="T52" s="83">
        <f>L52</f>
        <v>126</v>
      </c>
      <c r="U52" s="83">
        <f t="shared" si="3"/>
        <v>103</v>
      </c>
      <c r="V52" s="83">
        <f t="shared" si="4"/>
        <v>166</v>
      </c>
    </row>
    <row r="53" spans="2:22" x14ac:dyDescent="0.3">
      <c r="B53" s="82" t="s">
        <v>169</v>
      </c>
      <c r="C53" s="83">
        <v>0</v>
      </c>
      <c r="D53" s="83">
        <v>0</v>
      </c>
      <c r="E53" s="83">
        <v>0</v>
      </c>
      <c r="F53" s="83">
        <v>0</v>
      </c>
      <c r="G53" s="83">
        <v>71</v>
      </c>
      <c r="H53" s="83">
        <v>46</v>
      </c>
      <c r="I53" s="83">
        <v>0</v>
      </c>
      <c r="J53" s="83">
        <v>0</v>
      </c>
      <c r="K53" s="83">
        <v>0</v>
      </c>
      <c r="L53" s="83">
        <v>163</v>
      </c>
      <c r="M53" s="83">
        <v>117</v>
      </c>
      <c r="N53" s="83">
        <v>163</v>
      </c>
      <c r="O53" s="83">
        <v>500</v>
      </c>
      <c r="P53" s="83" t="s">
        <v>73</v>
      </c>
      <c r="R53" s="82" t="s">
        <v>169</v>
      </c>
      <c r="S53" s="83">
        <f t="shared" si="3"/>
        <v>0</v>
      </c>
      <c r="T53" s="83">
        <f t="shared" si="3"/>
        <v>163</v>
      </c>
      <c r="U53" s="83">
        <f t="shared" si="3"/>
        <v>117</v>
      </c>
      <c r="V53" s="83">
        <f t="shared" si="4"/>
        <v>163</v>
      </c>
    </row>
    <row r="54" spans="2:22" x14ac:dyDescent="0.3">
      <c r="B54" s="82" t="s">
        <v>26</v>
      </c>
      <c r="C54" s="82">
        <f>SUM(C47:C53)</f>
        <v>64</v>
      </c>
      <c r="D54" s="82">
        <f t="shared" ref="D54:O54" si="5">SUM(D47:D53)</f>
        <v>49</v>
      </c>
      <c r="E54" s="82">
        <f t="shared" si="5"/>
        <v>283</v>
      </c>
      <c r="F54" s="82">
        <f t="shared" si="5"/>
        <v>741</v>
      </c>
      <c r="G54" s="82">
        <f t="shared" si="5"/>
        <v>237</v>
      </c>
      <c r="H54" s="82">
        <f t="shared" si="5"/>
        <v>242</v>
      </c>
      <c r="I54" s="82">
        <f t="shared" si="5"/>
        <v>602</v>
      </c>
      <c r="J54" s="82">
        <f t="shared" si="5"/>
        <v>421</v>
      </c>
      <c r="K54" s="82">
        <f t="shared" si="5"/>
        <v>1927</v>
      </c>
      <c r="L54" s="82">
        <f t="shared" si="5"/>
        <v>1427</v>
      </c>
      <c r="M54" s="82">
        <f t="shared" si="5"/>
        <v>2639</v>
      </c>
      <c r="N54" s="82">
        <f t="shared" si="5"/>
        <v>3354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</sheetData>
  <mergeCells count="35">
    <mergeCell ref="R31:V31"/>
    <mergeCell ref="R32:S32"/>
    <mergeCell ref="R33:S33"/>
    <mergeCell ref="R39:S39"/>
    <mergeCell ref="R42:S42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D21:J21"/>
    <mergeCell ref="Y21:AC21"/>
    <mergeCell ref="Y22:Y23"/>
    <mergeCell ref="Y24:AC24"/>
    <mergeCell ref="Y25:Y27"/>
    <mergeCell ref="R27:V27"/>
    <mergeCell ref="Y13:Y16"/>
    <mergeCell ref="R16:V16"/>
    <mergeCell ref="Y17:AC17"/>
    <mergeCell ref="D18:J18"/>
    <mergeCell ref="Y18:Y20"/>
    <mergeCell ref="D20:J20"/>
    <mergeCell ref="Y12:AC12"/>
    <mergeCell ref="B5:J5"/>
    <mergeCell ref="D6:J6"/>
    <mergeCell ref="R6:V6"/>
    <mergeCell ref="X6:Z6"/>
    <mergeCell ref="Y7:Y11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{E8F765FF-5453-4B7D-8468-D3BAAAE2DBCE}</x14:id>
        </ext>
      </extLst>
    </cfRule>
    <cfRule type="top10" dxfId="167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{BDCB6E9A-4644-4F8F-97DC-08783260E587}</x14:id>
        </ext>
      </extLst>
    </cfRule>
    <cfRule type="top10" dxfId="166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{987A0462-7A7B-478F-A1FB-1985C300A628}</x14:id>
        </ext>
      </extLst>
    </cfRule>
    <cfRule type="top10" dxfId="165" priority="7" percent="1" rank="10"/>
  </conditionalFormatting>
  <conditionalFormatting sqref="O47:O53">
    <cfRule type="cellIs" dxfId="164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{87E297DE-5820-428E-837E-FF5F44175F17}</x14:id>
        </ext>
      </extLst>
    </cfRule>
  </conditionalFormatting>
  <conditionalFormatting sqref="C47:N53">
    <cfRule type="cellIs" dxfId="163" priority="3" operator="greaterThan">
      <formula>"O35"</formula>
    </cfRule>
  </conditionalFormatting>
  <conditionalFormatting sqref="N47:N53">
    <cfRule type="cellIs" dxfId="162" priority="1" operator="greaterThan">
      <formula>500</formula>
    </cfRule>
    <cfRule type="cellIs" dxfId="161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08545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8545" r:id="rId4"/>
      </mc:Fallback>
    </mc:AlternateContent>
    <mc:AlternateContent xmlns:mc="http://schemas.openxmlformats.org/markup-compatibility/2006">
      <mc:Choice Requires="x14">
        <oleObject progId="Unknown" shapeId="108546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8546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F765FF-5453-4B7D-8468-D3BAAAE2DB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BDCB6E9A-4644-4F8F-97DC-08783260E5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987A0462-7A7B-478F-A1FB-1985C300A6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87E297DE-5820-428E-837E-FF5F44175F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3510CA16-F3C9-4A1F-96AB-48A5E3E50468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'11TH - 17TH FEB 2021'!S47:V47</xm:f>
              <xm:sqref>W47</xm:sqref>
            </x14:sparkline>
            <x14:sparkline>
              <xm:f>'11TH - 17TH FEB 2021'!S48:V48</xm:f>
              <xm:sqref>W48</xm:sqref>
            </x14:sparkline>
            <x14:sparkline>
              <xm:f>'11TH - 17TH FEB 2021'!S49:V49</xm:f>
              <xm:sqref>W49</xm:sqref>
            </x14:sparkline>
            <x14:sparkline>
              <xm:f>'11TH - 17TH FEB 2021'!S50:V50</xm:f>
              <xm:sqref>W50</xm:sqref>
            </x14:sparkline>
            <x14:sparkline>
              <xm:f>'11TH - 17TH FEB 2021'!S51:V51</xm:f>
              <xm:sqref>W51</xm:sqref>
            </x14:sparkline>
            <x14:sparkline>
              <xm:f>'11TH - 17TH FEB 2021'!S52:V52</xm:f>
              <xm:sqref>W52</xm:sqref>
            </x14:sparkline>
            <x14:sparkline>
              <xm:f>'11TH - 17TH FEB 2021'!S53:V53</xm:f>
              <xm:sqref>W53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01FC-2531-49F0-BD88-DCFEA8FAF230}">
  <dimension ref="B1:AC80"/>
  <sheetViews>
    <sheetView topLeftCell="N32" workbookViewId="0">
      <selection activeCell="N32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170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173</v>
      </c>
      <c r="S5" s="3"/>
      <c r="T5" s="3"/>
      <c r="U5" s="4"/>
      <c r="V5" s="5"/>
      <c r="Y5" s="6"/>
      <c r="Z5" s="7" t="s">
        <v>175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75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28</v>
      </c>
      <c r="AB7" s="29">
        <v>23</v>
      </c>
      <c r="AC7" s="29">
        <f>AA7-AB7</f>
        <v>5</v>
      </c>
    </row>
    <row r="8" spans="2:29" ht="17.25" thickBot="1" x14ac:dyDescent="0.35">
      <c r="B8" s="16" t="s">
        <v>15</v>
      </c>
      <c r="C8" s="17">
        <v>25640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44245</v>
      </c>
      <c r="S8" s="31">
        <v>38463</v>
      </c>
      <c r="T8" s="41">
        <v>2345</v>
      </c>
      <c r="U8" s="32">
        <f>S8+T8</f>
        <v>40808</v>
      </c>
      <c r="V8" s="33">
        <v>43</v>
      </c>
      <c r="X8" s="28"/>
      <c r="Y8" s="204"/>
      <c r="Z8" s="29" t="s">
        <v>16</v>
      </c>
      <c r="AA8" s="29">
        <v>4</v>
      </c>
      <c r="AB8" s="29">
        <v>7</v>
      </c>
      <c r="AC8" s="29">
        <f>AA8-AB8</f>
        <v>-3</v>
      </c>
    </row>
    <row r="9" spans="2:29" ht="17.25" thickBot="1" x14ac:dyDescent="0.35">
      <c r="B9" s="16" t="s">
        <v>134</v>
      </c>
      <c r="C9" s="17">
        <v>0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44246</v>
      </c>
      <c r="S9" s="31">
        <v>40236</v>
      </c>
      <c r="T9" s="31">
        <v>2772</v>
      </c>
      <c r="U9" s="32">
        <f t="shared" ref="U9:U13" si="0">S9+T9</f>
        <v>43008</v>
      </c>
      <c r="V9" s="33">
        <v>50</v>
      </c>
      <c r="X9" s="28"/>
      <c r="Y9" s="204"/>
      <c r="Z9" s="29" t="s">
        <v>18</v>
      </c>
      <c r="AA9" s="29">
        <v>1</v>
      </c>
      <c r="AB9" s="29">
        <v>1</v>
      </c>
      <c r="AC9" s="29">
        <f>AA9-AB9</f>
        <v>0</v>
      </c>
    </row>
    <row r="10" spans="2:29" ht="17.25" thickBot="1" x14ac:dyDescent="0.35">
      <c r="B10" s="16" t="s">
        <v>17</v>
      </c>
      <c r="C10" s="17">
        <v>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44247</v>
      </c>
      <c r="S10" s="31">
        <v>39883</v>
      </c>
      <c r="T10" s="31">
        <v>2483</v>
      </c>
      <c r="U10" s="32">
        <f t="shared" si="0"/>
        <v>42366</v>
      </c>
      <c r="V10" s="33">
        <v>45</v>
      </c>
      <c r="X10" s="28"/>
      <c r="Y10" s="204"/>
      <c r="Z10" s="29" t="s">
        <v>19</v>
      </c>
      <c r="AA10" s="29">
        <v>17</v>
      </c>
      <c r="AB10" s="29">
        <v>19</v>
      </c>
      <c r="AC10" s="29">
        <f>AA10-AB10</f>
        <v>-2</v>
      </c>
    </row>
    <row r="11" spans="2:29" ht="17.25" thickBot="1" x14ac:dyDescent="0.35">
      <c r="B11" s="34" t="s">
        <v>147</v>
      </c>
      <c r="C11" s="35"/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44248</v>
      </c>
      <c r="S11" s="31">
        <v>41792</v>
      </c>
      <c r="T11" s="31">
        <v>13325</v>
      </c>
      <c r="U11" s="32">
        <f t="shared" si="0"/>
        <v>55117</v>
      </c>
      <c r="V11" s="33">
        <v>43</v>
      </c>
      <c r="X11" s="28"/>
      <c r="Y11" s="203"/>
      <c r="Z11" s="29" t="s">
        <v>20</v>
      </c>
      <c r="AA11" s="29">
        <v>7</v>
      </c>
      <c r="AB11" s="29">
        <v>7</v>
      </c>
      <c r="AC11" s="29">
        <f>AA11-AB11</f>
        <v>0</v>
      </c>
    </row>
    <row r="12" spans="2:29" ht="17.25" thickBot="1" x14ac:dyDescent="0.35">
      <c r="B12" s="34" t="s">
        <v>119</v>
      </c>
      <c r="C12" s="35">
        <v>34295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44249</v>
      </c>
      <c r="S12" s="31">
        <v>39093</v>
      </c>
      <c r="T12" s="31">
        <v>106</v>
      </c>
      <c r="U12" s="32">
        <f t="shared" si="0"/>
        <v>39199</v>
      </c>
      <c r="V12" s="33">
        <v>49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27019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44250</v>
      </c>
      <c r="S13" s="31">
        <v>30844</v>
      </c>
      <c r="T13" s="31">
        <v>13182</v>
      </c>
      <c r="U13" s="32">
        <f t="shared" si="0"/>
        <v>44026</v>
      </c>
      <c r="V13" s="33">
        <v>38</v>
      </c>
      <c r="X13" s="28">
        <v>2</v>
      </c>
      <c r="Y13" s="206" t="s">
        <v>21</v>
      </c>
      <c r="Z13" s="29" t="s">
        <v>22</v>
      </c>
      <c r="AA13" s="91">
        <v>257249</v>
      </c>
      <c r="AB13" s="91">
        <v>284910</v>
      </c>
      <c r="AC13" s="29">
        <f>AA13-AB13</f>
        <v>-27661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44251</v>
      </c>
      <c r="S14" s="31">
        <v>26938</v>
      </c>
      <c r="T14" s="31">
        <v>14847</v>
      </c>
      <c r="U14" s="32">
        <f>S14+T14</f>
        <v>41785</v>
      </c>
      <c r="V14" s="33">
        <v>37</v>
      </c>
      <c r="X14" s="28"/>
      <c r="Y14" s="207"/>
      <c r="Z14" s="29" t="s">
        <v>24</v>
      </c>
      <c r="AA14" s="91">
        <v>49060</v>
      </c>
      <c r="AB14" s="29">
        <v>13982</v>
      </c>
      <c r="AC14" s="29">
        <f>AA14-AB14</f>
        <v>35078</v>
      </c>
    </row>
    <row r="15" spans="2:29" ht="17.25" thickBot="1" x14ac:dyDescent="0.35">
      <c r="B15" s="34" t="s">
        <v>25</v>
      </c>
      <c r="C15" s="35">
        <v>106047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257249</v>
      </c>
      <c r="T15" s="26">
        <f>SUM(T8:T14)</f>
        <v>49060</v>
      </c>
      <c r="U15" s="26">
        <f>SUM(U8:U14)</f>
        <v>306309</v>
      </c>
      <c r="V15" s="26">
        <f>SUM(V8:V14)</f>
        <v>305</v>
      </c>
      <c r="X15" s="28"/>
      <c r="Y15" s="207"/>
      <c r="Z15" s="43" t="s">
        <v>27</v>
      </c>
      <c r="AA15" s="25">
        <f>SUM(AA13:AA14)</f>
        <v>306309</v>
      </c>
      <c r="AB15" s="25">
        <f>SUM(AB13:AB14)</f>
        <v>298892</v>
      </c>
      <c r="AC15" s="25">
        <f>AA15-AB15</f>
        <v>7417</v>
      </c>
    </row>
    <row r="16" spans="2:29" ht="17.25" thickBot="1" x14ac:dyDescent="0.35">
      <c r="B16" s="34" t="s">
        <v>74</v>
      </c>
      <c r="C16" s="35">
        <v>0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43758.428571428572</v>
      </c>
      <c r="AB16" s="46">
        <f>AB15/7</f>
        <v>42698.857142857145</v>
      </c>
      <c r="AC16" s="46">
        <f>AC15/7</f>
        <v>1059.5714285714287</v>
      </c>
    </row>
    <row r="17" spans="2:29" ht="17.25" thickBot="1" x14ac:dyDescent="0.35">
      <c r="B17" s="34" t="s">
        <v>30</v>
      </c>
      <c r="C17" s="35">
        <v>2335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29" ht="17.25" thickBot="1" x14ac:dyDescent="0.35">
      <c r="B18" s="34" t="s">
        <v>33</v>
      </c>
      <c r="C18" s="51">
        <v>9849</v>
      </c>
      <c r="D18" s="210" t="s">
        <v>172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151202</v>
      </c>
      <c r="AB18" s="88">
        <v>204603</v>
      </c>
      <c r="AC18" s="29">
        <f>AA18-AB18</f>
        <v>-53401</v>
      </c>
    </row>
    <row r="19" spans="2:29" ht="17.25" thickBot="1" x14ac:dyDescent="0.35">
      <c r="B19" s="34" t="s">
        <v>39</v>
      </c>
      <c r="C19" s="51">
        <v>101049</v>
      </c>
      <c r="D19" s="118"/>
      <c r="E19" s="118"/>
      <c r="F19" s="118"/>
      <c r="G19" s="118"/>
      <c r="H19" s="118"/>
      <c r="I19" s="118"/>
      <c r="J19" s="118"/>
      <c r="K19"/>
      <c r="L19" s="39"/>
      <c r="M19" s="52"/>
      <c r="N19" s="39"/>
      <c r="P19" s="12"/>
      <c r="Q19"/>
      <c r="R19" s="30">
        <v>44245</v>
      </c>
      <c r="S19" s="31">
        <v>549</v>
      </c>
      <c r="T19" s="41">
        <v>380</v>
      </c>
      <c r="U19" s="53">
        <f t="shared" ref="U19:U25" si="1">SUM(S19:T19)</f>
        <v>929</v>
      </c>
      <c r="V19" s="54"/>
      <c r="X19" s="28"/>
      <c r="Y19" s="204"/>
      <c r="Z19" s="29" t="s">
        <v>40</v>
      </c>
      <c r="AA19" s="29">
        <v>106047</v>
      </c>
      <c r="AB19" s="29">
        <v>80307</v>
      </c>
      <c r="AC19" s="29">
        <f>AA19-AB19</f>
        <v>25740</v>
      </c>
    </row>
    <row r="20" spans="2:29" ht="17.25" thickBot="1" x14ac:dyDescent="0.35">
      <c r="B20" s="34" t="s">
        <v>41</v>
      </c>
      <c r="C20" s="55">
        <f>SUM(C21/6)</f>
        <v>51051.5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44246</v>
      </c>
      <c r="S20" s="31">
        <v>386</v>
      </c>
      <c r="T20" s="31">
        <v>183</v>
      </c>
      <c r="U20" s="57">
        <f t="shared" si="1"/>
        <v>569</v>
      </c>
      <c r="V20" s="58"/>
      <c r="X20" s="28"/>
      <c r="Y20" s="203"/>
      <c r="Z20" s="25" t="s">
        <v>42</v>
      </c>
      <c r="AA20" s="25">
        <f>SUM(AA18:AA19)</f>
        <v>257249</v>
      </c>
      <c r="AB20" s="25">
        <f>SUM(AB18:AB19)</f>
        <v>284910</v>
      </c>
      <c r="AC20" s="25">
        <f>AA20-AB20</f>
        <v>-27661</v>
      </c>
    </row>
    <row r="21" spans="2:29" ht="17.25" thickBot="1" x14ac:dyDescent="0.35">
      <c r="B21" s="92" t="s">
        <v>43</v>
      </c>
      <c r="C21" s="51">
        <f>SUM(C7:C19)</f>
        <v>306309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44247</v>
      </c>
      <c r="S21" s="31">
        <v>629</v>
      </c>
      <c r="T21" s="31">
        <v>427</v>
      </c>
      <c r="U21" s="57">
        <f t="shared" si="1"/>
        <v>1056</v>
      </c>
      <c r="V21" s="58"/>
      <c r="X21" s="28"/>
      <c r="Y21" s="199"/>
      <c r="Z21" s="200"/>
      <c r="AA21" s="200"/>
      <c r="AB21" s="200"/>
      <c r="AC21" s="201"/>
    </row>
    <row r="22" spans="2:29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44248</v>
      </c>
      <c r="S22" s="31">
        <v>651</v>
      </c>
      <c r="T22" s="41">
        <v>490</v>
      </c>
      <c r="U22" s="57">
        <f t="shared" si="1"/>
        <v>1141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</row>
    <row r="23" spans="2:29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44249</v>
      </c>
      <c r="S23" s="31">
        <v>970</v>
      </c>
      <c r="T23" s="41">
        <v>843</v>
      </c>
      <c r="U23" s="57">
        <f t="shared" si="1"/>
        <v>1813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29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44250</v>
      </c>
      <c r="S24" s="31">
        <v>721</v>
      </c>
      <c r="T24" s="41">
        <v>686</v>
      </c>
      <c r="U24" s="57">
        <f t="shared" si="1"/>
        <v>1407</v>
      </c>
      <c r="V24" s="58"/>
      <c r="X24" s="28"/>
      <c r="Y24" s="199"/>
      <c r="Z24" s="200"/>
      <c r="AA24" s="200"/>
      <c r="AB24" s="200"/>
      <c r="AC24" s="201"/>
    </row>
    <row r="25" spans="2:29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44251</v>
      </c>
      <c r="S25" s="89">
        <v>733</v>
      </c>
      <c r="T25" s="90">
        <v>572</v>
      </c>
      <c r="U25" s="57">
        <f t="shared" si="1"/>
        <v>1305</v>
      </c>
      <c r="V25" s="65"/>
      <c r="X25" s="28">
        <v>8</v>
      </c>
      <c r="Y25" s="202" t="s">
        <v>47</v>
      </c>
      <c r="Z25" s="29" t="s">
        <v>9</v>
      </c>
      <c r="AA25" s="29">
        <v>366883</v>
      </c>
      <c r="AB25" s="29">
        <v>284910</v>
      </c>
      <c r="AC25" s="29">
        <f>AA25-AB25</f>
        <v>81973</v>
      </c>
    </row>
    <row r="26" spans="2:29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4639</v>
      </c>
      <c r="T26" s="25">
        <f>SUM(T19:T25)</f>
        <v>3581</v>
      </c>
      <c r="U26" s="26">
        <f>SUM(U19:U25)</f>
        <v>8220</v>
      </c>
      <c r="V26" s="50"/>
      <c r="X26" s="28"/>
      <c r="Y26" s="204"/>
      <c r="Z26" s="29" t="s">
        <v>10</v>
      </c>
      <c r="AA26" s="29">
        <v>1925</v>
      </c>
      <c r="AB26" s="29">
        <v>13982</v>
      </c>
      <c r="AC26" s="29">
        <f>AA26-AB26</f>
        <v>-12057</v>
      </c>
    </row>
    <row r="27" spans="2:29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368808</v>
      </c>
      <c r="AB27" s="25">
        <f>SUM(AB25:AB26)</f>
        <v>298892</v>
      </c>
      <c r="AC27" s="25">
        <f>AA27-AB27</f>
        <v>69916</v>
      </c>
    </row>
    <row r="28" spans="2:29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29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29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29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174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29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2920</v>
      </c>
      <c r="U33" s="45">
        <v>1253</v>
      </c>
      <c r="V33" s="50">
        <f t="shared" ref="V33:V37" si="2">T33-U33</f>
        <v>1667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1</v>
      </c>
      <c r="V34" s="50">
        <f t="shared" si="2"/>
        <v>-1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5</v>
      </c>
      <c r="U35" s="45">
        <v>12</v>
      </c>
      <c r="V35" s="50">
        <f t="shared" si="2"/>
        <v>-7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2090</v>
      </c>
      <c r="U36" s="45">
        <v>1134</v>
      </c>
      <c r="V36" s="50">
        <f t="shared" si="2"/>
        <v>956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16" t="s">
        <v>53</v>
      </c>
      <c r="S37" s="78"/>
      <c r="T37" s="45">
        <v>795</v>
      </c>
      <c r="U37" s="45">
        <v>20</v>
      </c>
      <c r="V37" s="50">
        <f t="shared" si="2"/>
        <v>775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16" t="s">
        <v>54</v>
      </c>
      <c r="S38" s="78"/>
      <c r="T38" s="45">
        <v>30</v>
      </c>
      <c r="U38" s="45">
        <v>86</v>
      </c>
      <c r="V38" s="50">
        <f>T38-U38</f>
        <v>-56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16" t="s">
        <v>76</v>
      </c>
      <c r="S40" s="117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16" t="s">
        <v>77</v>
      </c>
      <c r="S41" s="117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2090</v>
      </c>
      <c r="U42" s="25">
        <f>U34+U36+U41</f>
        <v>1135</v>
      </c>
      <c r="V42" s="25">
        <f>V34+V36</f>
        <v>955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176</v>
      </c>
      <c r="C47" s="93">
        <v>0</v>
      </c>
      <c r="D47" s="93">
        <v>0</v>
      </c>
      <c r="E47" s="93">
        <v>0</v>
      </c>
      <c r="F47" s="93">
        <v>0</v>
      </c>
      <c r="G47" s="93">
        <v>36</v>
      </c>
      <c r="H47" s="93">
        <v>51</v>
      </c>
      <c r="I47" s="93">
        <v>0</v>
      </c>
      <c r="J47" s="93">
        <v>0</v>
      </c>
      <c r="K47" s="93">
        <v>0</v>
      </c>
      <c r="L47" s="93">
        <v>138</v>
      </c>
      <c r="M47" s="93">
        <v>87</v>
      </c>
      <c r="N47" s="93">
        <v>138</v>
      </c>
      <c r="O47" s="83">
        <v>500</v>
      </c>
      <c r="P47" s="83" t="s">
        <v>73</v>
      </c>
      <c r="R47" s="82" t="s">
        <v>176</v>
      </c>
      <c r="S47" s="83">
        <f>K47</f>
        <v>0</v>
      </c>
      <c r="T47" s="83">
        <f>L47</f>
        <v>138</v>
      </c>
      <c r="U47" s="83">
        <f>M47</f>
        <v>87</v>
      </c>
      <c r="V47" s="83">
        <f>S47+T47</f>
        <v>138</v>
      </c>
    </row>
    <row r="48" spans="2:29" x14ac:dyDescent="0.3">
      <c r="B48" s="82" t="s">
        <v>177</v>
      </c>
      <c r="C48" s="93">
        <v>0</v>
      </c>
      <c r="D48" s="93">
        <v>0</v>
      </c>
      <c r="E48" s="93">
        <v>0</v>
      </c>
      <c r="F48" s="93">
        <v>0</v>
      </c>
      <c r="G48" s="93">
        <v>27</v>
      </c>
      <c r="H48" s="93">
        <v>93</v>
      </c>
      <c r="I48" s="93">
        <v>0</v>
      </c>
      <c r="J48" s="93">
        <v>0</v>
      </c>
      <c r="K48" s="93">
        <v>0</v>
      </c>
      <c r="L48" s="93">
        <v>213</v>
      </c>
      <c r="M48" s="93">
        <v>120</v>
      </c>
      <c r="N48" s="93">
        <v>213</v>
      </c>
      <c r="O48" s="83">
        <v>500</v>
      </c>
      <c r="P48" s="83" t="s">
        <v>73</v>
      </c>
      <c r="R48" s="82" t="s">
        <v>177</v>
      </c>
      <c r="S48" s="83">
        <f>K48</f>
        <v>0</v>
      </c>
      <c r="T48" s="83">
        <f t="shared" ref="S48:U53" si="3">L48</f>
        <v>213</v>
      </c>
      <c r="U48" s="83">
        <f t="shared" si="3"/>
        <v>120</v>
      </c>
      <c r="V48" s="83">
        <f t="shared" ref="V48:V53" si="4">S48+T48</f>
        <v>213</v>
      </c>
    </row>
    <row r="49" spans="2:22" x14ac:dyDescent="0.3">
      <c r="B49" s="82" t="s">
        <v>178</v>
      </c>
      <c r="C49" s="93">
        <v>196</v>
      </c>
      <c r="D49" s="93">
        <v>91</v>
      </c>
      <c r="E49" s="93">
        <v>0</v>
      </c>
      <c r="F49" s="93">
        <v>5</v>
      </c>
      <c r="G49" s="93">
        <v>38</v>
      </c>
      <c r="H49" s="93">
        <v>70</v>
      </c>
      <c r="I49" s="93">
        <v>62</v>
      </c>
      <c r="J49" s="93">
        <v>0</v>
      </c>
      <c r="K49" s="93">
        <v>388</v>
      </c>
      <c r="L49" s="93">
        <v>240</v>
      </c>
      <c r="M49" s="93">
        <v>462</v>
      </c>
      <c r="N49" s="93">
        <v>628</v>
      </c>
      <c r="O49" s="83">
        <v>500</v>
      </c>
      <c r="P49" s="83" t="s">
        <v>78</v>
      </c>
      <c r="R49" s="82" t="s">
        <v>178</v>
      </c>
      <c r="S49" s="83">
        <f>K49</f>
        <v>388</v>
      </c>
      <c r="T49" s="83">
        <f t="shared" si="3"/>
        <v>240</v>
      </c>
      <c r="U49" s="83">
        <f t="shared" si="3"/>
        <v>462</v>
      </c>
      <c r="V49" s="83">
        <f t="shared" si="4"/>
        <v>628</v>
      </c>
    </row>
    <row r="50" spans="2:22" x14ac:dyDescent="0.3">
      <c r="B50" s="82" t="s">
        <v>179</v>
      </c>
      <c r="C50" s="83">
        <v>38</v>
      </c>
      <c r="D50" s="83">
        <v>12</v>
      </c>
      <c r="E50" s="83">
        <v>0</v>
      </c>
      <c r="F50" s="83">
        <v>0</v>
      </c>
      <c r="G50" s="93">
        <v>110</v>
      </c>
      <c r="H50" s="93">
        <v>68</v>
      </c>
      <c r="I50" s="93">
        <v>351</v>
      </c>
      <c r="J50" s="93">
        <v>0</v>
      </c>
      <c r="K50" s="83">
        <v>62</v>
      </c>
      <c r="L50" s="83">
        <v>597</v>
      </c>
      <c r="M50" s="83">
        <v>579</v>
      </c>
      <c r="N50" s="83">
        <v>659</v>
      </c>
      <c r="O50" s="83">
        <v>500</v>
      </c>
      <c r="P50" s="83" t="s">
        <v>78</v>
      </c>
      <c r="R50" s="82" t="s">
        <v>179</v>
      </c>
      <c r="S50" s="83">
        <f>K50</f>
        <v>62</v>
      </c>
      <c r="T50" s="83">
        <f t="shared" si="3"/>
        <v>597</v>
      </c>
      <c r="U50" s="83">
        <f t="shared" si="3"/>
        <v>579</v>
      </c>
      <c r="V50" s="83">
        <f t="shared" si="4"/>
        <v>659</v>
      </c>
    </row>
    <row r="51" spans="2:22" x14ac:dyDescent="0.3">
      <c r="B51" s="82" t="s">
        <v>180</v>
      </c>
      <c r="C51" s="83">
        <v>0</v>
      </c>
      <c r="D51" s="83">
        <v>0</v>
      </c>
      <c r="E51" s="83">
        <v>0</v>
      </c>
      <c r="F51" s="83">
        <v>0</v>
      </c>
      <c r="G51" s="83">
        <v>75</v>
      </c>
      <c r="H51" s="83">
        <v>36</v>
      </c>
      <c r="I51" s="83">
        <v>9</v>
      </c>
      <c r="J51" s="83">
        <v>55</v>
      </c>
      <c r="K51" s="83">
        <v>0</v>
      </c>
      <c r="L51" s="83">
        <v>266</v>
      </c>
      <c r="M51" s="83">
        <v>175</v>
      </c>
      <c r="N51" s="83">
        <v>266</v>
      </c>
      <c r="O51" s="83">
        <v>500</v>
      </c>
      <c r="P51" s="83" t="s">
        <v>73</v>
      </c>
      <c r="R51" s="82" t="s">
        <v>180</v>
      </c>
      <c r="S51" s="83">
        <f t="shared" si="3"/>
        <v>0</v>
      </c>
      <c r="T51" s="83">
        <f t="shared" si="3"/>
        <v>266</v>
      </c>
      <c r="U51" s="83">
        <f t="shared" si="3"/>
        <v>175</v>
      </c>
      <c r="V51" s="83">
        <f t="shared" si="4"/>
        <v>266</v>
      </c>
    </row>
    <row r="52" spans="2:22" x14ac:dyDescent="0.3">
      <c r="B52" s="82" t="s">
        <v>181</v>
      </c>
      <c r="C52" s="93">
        <v>8</v>
      </c>
      <c r="D52" s="93">
        <v>0</v>
      </c>
      <c r="E52" s="93">
        <v>0</v>
      </c>
      <c r="F52" s="93">
        <v>0</v>
      </c>
      <c r="G52" s="93">
        <v>6</v>
      </c>
      <c r="H52" s="93">
        <v>37</v>
      </c>
      <c r="I52" s="93">
        <v>0</v>
      </c>
      <c r="J52" s="93">
        <v>0</v>
      </c>
      <c r="K52" s="93">
        <v>8</v>
      </c>
      <c r="L52" s="93">
        <v>80</v>
      </c>
      <c r="M52" s="93">
        <v>51</v>
      </c>
      <c r="N52" s="93">
        <v>88</v>
      </c>
      <c r="O52" s="83">
        <v>500</v>
      </c>
      <c r="P52" s="83" t="s">
        <v>73</v>
      </c>
      <c r="R52" s="82" t="s">
        <v>181</v>
      </c>
      <c r="S52" s="83">
        <f t="shared" si="3"/>
        <v>8</v>
      </c>
      <c r="T52" s="83">
        <f>L52</f>
        <v>80</v>
      </c>
      <c r="U52" s="83">
        <f t="shared" si="3"/>
        <v>51</v>
      </c>
      <c r="V52" s="83">
        <f t="shared" si="4"/>
        <v>88</v>
      </c>
    </row>
    <row r="53" spans="2:22" x14ac:dyDescent="0.3">
      <c r="B53" s="82" t="s">
        <v>182</v>
      </c>
      <c r="C53" s="83">
        <v>0</v>
      </c>
      <c r="D53" s="83">
        <v>0</v>
      </c>
      <c r="E53" s="83">
        <v>0</v>
      </c>
      <c r="F53" s="83">
        <v>0</v>
      </c>
      <c r="G53" s="83">
        <v>4</v>
      </c>
      <c r="H53" s="83">
        <v>56</v>
      </c>
      <c r="I53" s="83">
        <v>0</v>
      </c>
      <c r="J53" s="83">
        <v>0</v>
      </c>
      <c r="K53" s="83">
        <v>0</v>
      </c>
      <c r="L53" s="83">
        <v>116</v>
      </c>
      <c r="M53" s="83">
        <v>60</v>
      </c>
      <c r="N53" s="83">
        <v>116</v>
      </c>
      <c r="O53" s="83">
        <v>500</v>
      </c>
      <c r="P53" s="83" t="s">
        <v>73</v>
      </c>
      <c r="R53" s="82" t="s">
        <v>182</v>
      </c>
      <c r="S53" s="83">
        <f t="shared" si="3"/>
        <v>0</v>
      </c>
      <c r="T53" s="83">
        <f t="shared" si="3"/>
        <v>116</v>
      </c>
      <c r="U53" s="83">
        <f t="shared" si="3"/>
        <v>60</v>
      </c>
      <c r="V53" s="83">
        <f t="shared" si="4"/>
        <v>116</v>
      </c>
    </row>
    <row r="54" spans="2:22" x14ac:dyDescent="0.3">
      <c r="B54" s="82" t="s">
        <v>26</v>
      </c>
      <c r="C54" s="82">
        <f>SUM(C47:C53)</f>
        <v>242</v>
      </c>
      <c r="D54" s="82">
        <f t="shared" ref="D54:O54" si="5">SUM(D47:D53)</f>
        <v>103</v>
      </c>
      <c r="E54" s="82">
        <f t="shared" si="5"/>
        <v>0</v>
      </c>
      <c r="F54" s="82">
        <f t="shared" si="5"/>
        <v>5</v>
      </c>
      <c r="G54" s="82">
        <f t="shared" si="5"/>
        <v>296</v>
      </c>
      <c r="H54" s="82">
        <f t="shared" si="5"/>
        <v>411</v>
      </c>
      <c r="I54" s="82">
        <f t="shared" si="5"/>
        <v>422</v>
      </c>
      <c r="J54" s="82">
        <f t="shared" si="5"/>
        <v>55</v>
      </c>
      <c r="K54" s="82">
        <f t="shared" si="5"/>
        <v>458</v>
      </c>
      <c r="L54" s="82">
        <f t="shared" si="5"/>
        <v>1650</v>
      </c>
      <c r="M54" s="82">
        <f t="shared" si="5"/>
        <v>1534</v>
      </c>
      <c r="N54" s="82">
        <f t="shared" si="5"/>
        <v>2108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{EBDFD0C2-8A40-4572-A3FB-7C39F29DFF6C}</x14:id>
        </ext>
      </extLst>
    </cfRule>
    <cfRule type="top10" dxfId="160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{D6E2E601-FE1E-4BFA-9144-85C772378E15}</x14:id>
        </ext>
      </extLst>
    </cfRule>
    <cfRule type="top10" dxfId="159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{3798C7E8-B7F1-4E9F-889C-785824056F2E}</x14:id>
        </ext>
      </extLst>
    </cfRule>
    <cfRule type="top10" dxfId="158" priority="7" percent="1" rank="10"/>
  </conditionalFormatting>
  <conditionalFormatting sqref="O47:O53">
    <cfRule type="cellIs" dxfId="157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{003FE369-FC90-4418-B25D-D53C7241A481}</x14:id>
        </ext>
      </extLst>
    </cfRule>
  </conditionalFormatting>
  <conditionalFormatting sqref="C47:N53">
    <cfRule type="cellIs" dxfId="156" priority="3" operator="greaterThan">
      <formula>"O35"</formula>
    </cfRule>
  </conditionalFormatting>
  <conditionalFormatting sqref="N47:N53">
    <cfRule type="cellIs" dxfId="155" priority="1" operator="greaterThan">
      <formula>500</formula>
    </cfRule>
    <cfRule type="cellIs" dxfId="154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09569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9569" r:id="rId4"/>
      </mc:Fallback>
    </mc:AlternateContent>
    <mc:AlternateContent xmlns:mc="http://schemas.openxmlformats.org/markup-compatibility/2006">
      <mc:Choice Requires="x14">
        <oleObject progId="Unknown" shapeId="109570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09570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DFD0C2-8A40-4572-A3FB-7C39F29DFF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D6E2E601-FE1E-4BFA-9144-85C772378E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3798C7E8-B7F1-4E9F-889C-785824056F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003FE369-FC90-4418-B25D-D53C7241A4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523F4DC8-3F27-4F9C-BDED-11730F93E44B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'18TH - 24TH FEB 2021'!S47:V47</xm:f>
              <xm:sqref>W47</xm:sqref>
            </x14:sparkline>
            <x14:sparkline>
              <xm:f>'18TH - 24TH FEB 2021'!S48:V48</xm:f>
              <xm:sqref>W48</xm:sqref>
            </x14:sparkline>
            <x14:sparkline>
              <xm:f>'18TH - 24TH FEB 2021'!S49:V49</xm:f>
              <xm:sqref>W49</xm:sqref>
            </x14:sparkline>
            <x14:sparkline>
              <xm:f>'18TH - 24TH FEB 2021'!S50:V50</xm:f>
              <xm:sqref>W50</xm:sqref>
            </x14:sparkline>
            <x14:sparkline>
              <xm:f>'18TH - 24TH FEB 2021'!S51:V51</xm:f>
              <xm:sqref>W51</xm:sqref>
            </x14:sparkline>
            <x14:sparkline>
              <xm:f>'18TH - 24TH FEB 2021'!S52:V52</xm:f>
              <xm:sqref>W52</xm:sqref>
            </x14:sparkline>
            <x14:sparkline>
              <xm:f>'18TH - 24TH FEB 2021'!S53:V53</xm:f>
              <xm:sqref>W53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10F84-BBA6-4D49-9110-22B2421C05DD}">
  <dimension ref="B1:AE81"/>
  <sheetViews>
    <sheetView topLeftCell="A64" workbookViewId="0">
      <selection activeCell="A64" sqref="A1:XFD1048576"/>
    </sheetView>
  </sheetViews>
  <sheetFormatPr defaultColWidth="9.140625" defaultRowHeight="16.5" x14ac:dyDescent="0.3"/>
  <cols>
    <col min="1" max="1" width="9.140625" style="1"/>
    <col min="2" max="2" width="24.140625" style="1" customWidth="1"/>
    <col min="3" max="3" width="12.5703125" style="1" customWidth="1"/>
    <col min="4" max="4" width="9.85546875" style="1" customWidth="1"/>
    <col min="5" max="5" width="5.85546875" style="1" customWidth="1"/>
    <col min="6" max="6" width="7.7109375" style="1" customWidth="1"/>
    <col min="7" max="7" width="6.5703125" style="1" customWidth="1"/>
    <col min="8" max="8" width="4.7109375" style="1" customWidth="1"/>
    <col min="9" max="9" width="7.5703125" style="1" customWidth="1"/>
    <col min="10" max="10" width="5.28515625" style="1" customWidth="1"/>
    <col min="11" max="11" width="9.5703125" style="1" customWidth="1"/>
    <col min="12" max="12" width="10.28515625" style="1" customWidth="1"/>
    <col min="13" max="14" width="7.5703125" style="1" customWidth="1"/>
    <col min="15" max="15" width="12.42578125" style="1" customWidth="1"/>
    <col min="16" max="16" width="12.28515625" style="1" customWidth="1"/>
    <col min="17" max="17" width="7.140625" style="1" customWidth="1"/>
    <col min="18" max="18" width="27.85546875" style="1" customWidth="1"/>
    <col min="19" max="19" width="13.5703125" style="1" customWidth="1"/>
    <col min="20" max="21" width="15.42578125" style="1" customWidth="1"/>
    <col min="22" max="22" width="11.28515625" style="1" customWidth="1"/>
    <col min="23" max="24" width="9.140625" style="1"/>
    <col min="25" max="25" width="34.28515625" style="1" customWidth="1"/>
    <col min="26" max="26" width="33" style="1" customWidth="1"/>
    <col min="27" max="27" width="12.7109375" style="1" customWidth="1"/>
    <col min="28" max="28" width="18.140625" style="1" customWidth="1"/>
    <col min="29" max="29" width="14.140625" style="1" customWidth="1"/>
    <col min="30" max="30" width="9.140625" style="1"/>
    <col min="31" max="31" width="10" style="1" bestFit="1" customWidth="1"/>
    <col min="32" max="16384" width="9.140625" style="1"/>
  </cols>
  <sheetData>
    <row r="1" spans="2:29" x14ac:dyDescent="0.3">
      <c r="B1"/>
    </row>
    <row r="2" spans="2:29" x14ac:dyDescent="0.3">
      <c r="B2"/>
    </row>
    <row r="3" spans="2:29" x14ac:dyDescent="0.3">
      <c r="B3"/>
    </row>
    <row r="4" spans="2:29" ht="17.25" thickBot="1" x14ac:dyDescent="0.35">
      <c r="B4"/>
    </row>
    <row r="5" spans="2:29" ht="17.25" thickBot="1" x14ac:dyDescent="0.35">
      <c r="B5" s="212" t="s">
        <v>183</v>
      </c>
      <c r="C5" s="213"/>
      <c r="D5" s="213"/>
      <c r="E5" s="213"/>
      <c r="F5" s="213"/>
      <c r="G5" s="213"/>
      <c r="H5" s="213"/>
      <c r="I5" s="213"/>
      <c r="J5" s="214"/>
      <c r="K5" s="2"/>
      <c r="L5" s="2"/>
      <c r="M5" s="2"/>
      <c r="N5" s="2"/>
      <c r="O5" s="2"/>
      <c r="P5" s="2"/>
      <c r="Q5"/>
      <c r="R5" s="3" t="s">
        <v>187</v>
      </c>
      <c r="S5" s="3"/>
      <c r="T5" s="3"/>
      <c r="U5" s="4"/>
      <c r="V5" s="5"/>
      <c r="Y5" s="6"/>
      <c r="Z5" s="7" t="s">
        <v>196</v>
      </c>
      <c r="AA5" s="8"/>
      <c r="AB5" s="8"/>
      <c r="AC5" s="9"/>
    </row>
    <row r="6" spans="2:29" ht="17.25" thickBot="1" x14ac:dyDescent="0.35">
      <c r="B6" s="10" t="s">
        <v>0</v>
      </c>
      <c r="C6" s="10" t="s">
        <v>1</v>
      </c>
      <c r="D6" s="195"/>
      <c r="E6" s="195"/>
      <c r="F6" s="195"/>
      <c r="G6" s="195"/>
      <c r="H6" s="195"/>
      <c r="I6" s="195"/>
      <c r="J6" s="195"/>
      <c r="K6" s="11"/>
      <c r="L6" s="11"/>
      <c r="M6" s="11"/>
      <c r="N6" s="11"/>
      <c r="O6" s="11"/>
      <c r="P6" s="12"/>
      <c r="Q6" s="13">
        <v>1</v>
      </c>
      <c r="R6" s="215" t="s">
        <v>2</v>
      </c>
      <c r="S6" s="215"/>
      <c r="T6" s="215"/>
      <c r="U6" s="215"/>
      <c r="V6" s="215"/>
      <c r="X6" s="216" t="s">
        <v>3</v>
      </c>
      <c r="Y6" s="217"/>
      <c r="Z6" s="218"/>
      <c r="AA6" s="14" t="s">
        <v>4</v>
      </c>
      <c r="AB6" s="15" t="s">
        <v>5</v>
      </c>
      <c r="AC6" s="15" t="s">
        <v>6</v>
      </c>
    </row>
    <row r="7" spans="2:29" ht="17.25" thickBot="1" x14ac:dyDescent="0.35">
      <c r="B7" s="16" t="s">
        <v>171</v>
      </c>
      <c r="C7" s="17">
        <v>6922</v>
      </c>
      <c r="D7" s="18"/>
      <c r="E7" s="19"/>
      <c r="F7" s="19"/>
      <c r="G7" s="19"/>
      <c r="H7" s="19"/>
      <c r="I7" s="19"/>
      <c r="J7" s="20"/>
      <c r="L7" s="21"/>
      <c r="M7" s="11"/>
      <c r="N7" s="11"/>
      <c r="O7" s="11"/>
      <c r="P7" s="12"/>
      <c r="Q7" s="22"/>
      <c r="R7" s="23" t="s">
        <v>8</v>
      </c>
      <c r="S7" s="24" t="s">
        <v>9</v>
      </c>
      <c r="T7" s="25" t="s">
        <v>10</v>
      </c>
      <c r="U7" s="26" t="s">
        <v>11</v>
      </c>
      <c r="V7" s="27" t="s">
        <v>12</v>
      </c>
      <c r="X7" s="28">
        <v>1</v>
      </c>
      <c r="Y7" s="202" t="s">
        <v>13</v>
      </c>
      <c r="Z7" s="29" t="s">
        <v>14</v>
      </c>
      <c r="AA7" s="29">
        <v>19</v>
      </c>
      <c r="AB7" s="29">
        <v>28</v>
      </c>
      <c r="AC7" s="29">
        <f>AA7-AB7</f>
        <v>-9</v>
      </c>
    </row>
    <row r="8" spans="2:29" ht="17.25" thickBot="1" x14ac:dyDescent="0.35">
      <c r="B8" s="16" t="s">
        <v>15</v>
      </c>
      <c r="C8" s="17">
        <v>200</v>
      </c>
      <c r="D8" s="18"/>
      <c r="E8" s="19"/>
      <c r="F8" s="19"/>
      <c r="G8" s="19"/>
      <c r="H8" s="19"/>
      <c r="I8" s="19"/>
      <c r="J8" s="20"/>
      <c r="L8" s="21"/>
      <c r="M8" s="11"/>
      <c r="N8" s="11"/>
      <c r="O8" s="11"/>
      <c r="P8" s="12"/>
      <c r="Q8" s="22"/>
      <c r="R8" s="30">
        <v>44252</v>
      </c>
      <c r="S8" s="31">
        <v>27776</v>
      </c>
      <c r="T8" s="41">
        <v>7754</v>
      </c>
      <c r="U8" s="32">
        <f>S8+T8</f>
        <v>35530</v>
      </c>
      <c r="V8" s="33">
        <v>37</v>
      </c>
      <c r="X8" s="28"/>
      <c r="Y8" s="204"/>
      <c r="Z8" s="29" t="s">
        <v>16</v>
      </c>
      <c r="AA8" s="29">
        <v>3</v>
      </c>
      <c r="AB8" s="29">
        <v>4</v>
      </c>
      <c r="AC8" s="29">
        <f>AA8-AB8</f>
        <v>-1</v>
      </c>
    </row>
    <row r="9" spans="2:29" ht="17.25" thickBot="1" x14ac:dyDescent="0.35">
      <c r="B9" s="16" t="s">
        <v>7</v>
      </c>
      <c r="C9" s="17">
        <v>72956</v>
      </c>
      <c r="D9" s="18"/>
      <c r="E9" s="19"/>
      <c r="F9" s="19"/>
      <c r="G9" s="19"/>
      <c r="H9" s="19"/>
      <c r="I9" s="19"/>
      <c r="J9" s="20"/>
      <c r="L9" s="11"/>
      <c r="M9" s="11"/>
      <c r="N9" s="11"/>
      <c r="O9" s="11"/>
      <c r="P9" s="12"/>
      <c r="Q9" s="22"/>
      <c r="R9" s="30">
        <v>44253</v>
      </c>
      <c r="S9" s="31">
        <v>26117</v>
      </c>
      <c r="T9" s="31">
        <v>2482</v>
      </c>
      <c r="U9" s="32">
        <f t="shared" ref="U9:U13" si="0">S9+T9</f>
        <v>28599</v>
      </c>
      <c r="V9" s="33">
        <v>38</v>
      </c>
      <c r="X9" s="28"/>
      <c r="Y9" s="204"/>
      <c r="Z9" s="29" t="s">
        <v>18</v>
      </c>
      <c r="AA9" s="29">
        <v>1</v>
      </c>
      <c r="AB9" s="29">
        <v>1</v>
      </c>
      <c r="AC9" s="29">
        <f>AA9-AB9</f>
        <v>0</v>
      </c>
    </row>
    <row r="10" spans="2:29" ht="17.25" thickBot="1" x14ac:dyDescent="0.35">
      <c r="B10" s="16" t="s">
        <v>184</v>
      </c>
      <c r="C10" s="17">
        <v>3420</v>
      </c>
      <c r="D10" s="18"/>
      <c r="E10" s="19"/>
      <c r="F10" s="19"/>
      <c r="G10" s="19"/>
      <c r="H10" s="19"/>
      <c r="I10" s="19"/>
      <c r="J10" s="20"/>
      <c r="L10" s="11"/>
      <c r="M10" s="11"/>
      <c r="N10" s="11"/>
      <c r="O10" s="11"/>
      <c r="P10" s="12"/>
      <c r="Q10" s="22"/>
      <c r="R10" s="30">
        <v>44254</v>
      </c>
      <c r="S10" s="31">
        <v>20758</v>
      </c>
      <c r="T10" s="31">
        <v>3570</v>
      </c>
      <c r="U10" s="32">
        <f t="shared" si="0"/>
        <v>24328</v>
      </c>
      <c r="V10" s="33">
        <v>42</v>
      </c>
      <c r="X10" s="28"/>
      <c r="Y10" s="204"/>
      <c r="Z10" s="29" t="s">
        <v>19</v>
      </c>
      <c r="AA10" s="29">
        <v>24</v>
      </c>
      <c r="AB10" s="29">
        <v>17</v>
      </c>
      <c r="AC10" s="29">
        <f>AA10-AB10</f>
        <v>7</v>
      </c>
    </row>
    <row r="11" spans="2:29" ht="17.25" thickBot="1" x14ac:dyDescent="0.35">
      <c r="B11" s="34" t="s">
        <v>79</v>
      </c>
      <c r="C11" s="35">
        <v>2375</v>
      </c>
      <c r="D11" s="36"/>
      <c r="E11" s="37"/>
      <c r="F11" s="37"/>
      <c r="G11" s="37"/>
      <c r="H11" s="37"/>
      <c r="I11" s="37"/>
      <c r="J11" s="38"/>
      <c r="L11" s="39"/>
      <c r="M11" s="39"/>
      <c r="N11" s="39"/>
      <c r="P11" s="12"/>
      <c r="Q11" s="22"/>
      <c r="R11" s="30">
        <v>44255</v>
      </c>
      <c r="S11" s="31">
        <v>23747</v>
      </c>
      <c r="T11" s="31">
        <v>273</v>
      </c>
      <c r="U11" s="32">
        <f t="shared" si="0"/>
        <v>24020</v>
      </c>
      <c r="V11" s="33">
        <v>39</v>
      </c>
      <c r="X11" s="28"/>
      <c r="Y11" s="203"/>
      <c r="Z11" s="29" t="s">
        <v>20</v>
      </c>
      <c r="AA11" s="29">
        <v>5</v>
      </c>
      <c r="AB11" s="29">
        <v>7</v>
      </c>
      <c r="AC11" s="29">
        <f>AA11-AB11</f>
        <v>-2</v>
      </c>
    </row>
    <row r="12" spans="2:29" ht="17.25" thickBot="1" x14ac:dyDescent="0.35">
      <c r="B12" s="34" t="s">
        <v>119</v>
      </c>
      <c r="C12" s="35">
        <v>5051</v>
      </c>
      <c r="D12" s="36"/>
      <c r="E12" s="37"/>
      <c r="F12" s="37"/>
      <c r="G12" s="37"/>
      <c r="H12" s="37"/>
      <c r="I12" s="37"/>
      <c r="J12" s="38"/>
      <c r="L12" s="39"/>
      <c r="M12" s="39"/>
      <c r="N12" s="39"/>
      <c r="P12" s="12"/>
      <c r="Q12" s="40"/>
      <c r="R12" s="30">
        <v>44256</v>
      </c>
      <c r="S12" s="31">
        <v>30983</v>
      </c>
      <c r="T12" s="31">
        <v>647</v>
      </c>
      <c r="U12" s="32">
        <f t="shared" si="0"/>
        <v>31630</v>
      </c>
      <c r="V12" s="33">
        <v>49</v>
      </c>
      <c r="X12" s="28"/>
      <c r="Y12" s="199"/>
      <c r="Z12" s="200"/>
      <c r="AA12" s="200"/>
      <c r="AB12" s="200"/>
      <c r="AC12" s="201"/>
    </row>
    <row r="13" spans="2:29" ht="17.25" thickBot="1" x14ac:dyDescent="0.35">
      <c r="B13" s="34" t="s">
        <v>28</v>
      </c>
      <c r="C13" s="35">
        <v>9822</v>
      </c>
      <c r="D13" s="36"/>
      <c r="E13" s="37"/>
      <c r="F13" s="37"/>
      <c r="G13" s="37"/>
      <c r="H13" s="37"/>
      <c r="I13" s="37"/>
      <c r="J13" s="38"/>
      <c r="L13" s="39"/>
      <c r="M13" s="39"/>
      <c r="N13" s="39"/>
      <c r="P13" s="12"/>
      <c r="Q13" s="42"/>
      <c r="R13" s="30">
        <v>44257</v>
      </c>
      <c r="S13" s="31">
        <v>49789</v>
      </c>
      <c r="T13" s="31">
        <v>0</v>
      </c>
      <c r="U13" s="32">
        <f t="shared" si="0"/>
        <v>49789</v>
      </c>
      <c r="V13" s="33">
        <v>55</v>
      </c>
      <c r="X13" s="28">
        <v>2</v>
      </c>
      <c r="Y13" s="206" t="s">
        <v>21</v>
      </c>
      <c r="Z13" s="29" t="s">
        <v>22</v>
      </c>
      <c r="AA13" s="91">
        <v>227215</v>
      </c>
      <c r="AB13" s="91">
        <v>257249</v>
      </c>
      <c r="AC13" s="29">
        <f>AA13-AB13</f>
        <v>-30034</v>
      </c>
    </row>
    <row r="14" spans="2:29" ht="17.25" thickBot="1" x14ac:dyDescent="0.35">
      <c r="B14" s="34" t="s">
        <v>23</v>
      </c>
      <c r="C14" s="35">
        <v>0</v>
      </c>
      <c r="D14" s="36"/>
      <c r="E14" s="37"/>
      <c r="F14" s="37"/>
      <c r="G14" s="37"/>
      <c r="H14" s="37"/>
      <c r="I14" s="37"/>
      <c r="J14" s="38"/>
      <c r="L14" s="39"/>
      <c r="M14" s="39"/>
      <c r="N14" s="39"/>
      <c r="P14" s="12"/>
      <c r="Q14" s="42"/>
      <c r="R14" s="30">
        <v>44258</v>
      </c>
      <c r="S14" s="31">
        <v>48045</v>
      </c>
      <c r="T14" s="31">
        <v>0</v>
      </c>
      <c r="U14" s="32">
        <f>S14+T14</f>
        <v>48045</v>
      </c>
      <c r="V14" s="33">
        <v>51</v>
      </c>
      <c r="X14" s="28"/>
      <c r="Y14" s="207"/>
      <c r="Z14" s="29" t="s">
        <v>24</v>
      </c>
      <c r="AA14" s="91">
        <v>14726</v>
      </c>
      <c r="AB14" s="29">
        <v>49060</v>
      </c>
      <c r="AC14" s="29">
        <f>AA14-AB14</f>
        <v>-34334</v>
      </c>
    </row>
    <row r="15" spans="2:29" ht="17.25" thickBot="1" x14ac:dyDescent="0.35">
      <c r="B15" s="34" t="s">
        <v>25</v>
      </c>
      <c r="C15" s="35">
        <v>70305</v>
      </c>
      <c r="D15" s="36"/>
      <c r="E15" s="37"/>
      <c r="F15" s="37"/>
      <c r="G15" s="37"/>
      <c r="H15" s="37"/>
      <c r="I15" s="37"/>
      <c r="J15" s="38"/>
      <c r="L15" s="39"/>
      <c r="M15" s="39"/>
      <c r="N15" s="39"/>
      <c r="P15" s="12"/>
      <c r="Q15" s="42"/>
      <c r="R15" s="43" t="s">
        <v>26</v>
      </c>
      <c r="S15" s="26">
        <f>SUM(S8:S14)</f>
        <v>227215</v>
      </c>
      <c r="T15" s="26">
        <f>SUM(T8:T14)</f>
        <v>14726</v>
      </c>
      <c r="U15" s="26">
        <f>SUM(U8:U14)</f>
        <v>241941</v>
      </c>
      <c r="V15" s="26">
        <f>SUM(V8:V14)</f>
        <v>311</v>
      </c>
      <c r="X15" s="28"/>
      <c r="Y15" s="207"/>
      <c r="Z15" s="43" t="s">
        <v>27</v>
      </c>
      <c r="AA15" s="25">
        <f>SUM(AA13:AA14)</f>
        <v>241941</v>
      </c>
      <c r="AB15" s="25">
        <f>SUM(AB13:AB14)</f>
        <v>306309</v>
      </c>
      <c r="AC15" s="25">
        <f>AA15-AB15</f>
        <v>-64368</v>
      </c>
    </row>
    <row r="16" spans="2:29" ht="17.25" thickBot="1" x14ac:dyDescent="0.35">
      <c r="B16" s="34" t="s">
        <v>185</v>
      </c>
      <c r="C16" s="35">
        <v>46</v>
      </c>
      <c r="D16" s="36"/>
      <c r="E16" s="37"/>
      <c r="F16" s="37"/>
      <c r="G16" s="37"/>
      <c r="H16" s="37"/>
      <c r="I16" s="37"/>
      <c r="J16" s="38"/>
      <c r="L16" s="39"/>
      <c r="M16" s="39"/>
      <c r="N16" s="39"/>
      <c r="P16" s="12"/>
      <c r="Q16" s="44"/>
      <c r="R16" s="209"/>
      <c r="S16" s="209"/>
      <c r="T16" s="209"/>
      <c r="U16" s="209"/>
      <c r="V16" s="209"/>
      <c r="X16" s="28"/>
      <c r="Y16" s="208"/>
      <c r="Z16" s="45" t="s">
        <v>29</v>
      </c>
      <c r="AA16" s="46">
        <f>AA15/7</f>
        <v>34563</v>
      </c>
      <c r="AB16" s="46">
        <f>AB15/7</f>
        <v>43758.428571428572</v>
      </c>
      <c r="AC16" s="46">
        <f>AC15/7</f>
        <v>-9195.4285714285706</v>
      </c>
    </row>
    <row r="17" spans="2:31" ht="17.25" thickBot="1" x14ac:dyDescent="0.35">
      <c r="B17" s="34" t="s">
        <v>30</v>
      </c>
      <c r="C17" s="35">
        <v>0</v>
      </c>
      <c r="D17" s="36"/>
      <c r="E17" s="37"/>
      <c r="F17" s="37"/>
      <c r="G17" s="37"/>
      <c r="H17" s="37"/>
      <c r="I17" s="37"/>
      <c r="J17" s="38"/>
      <c r="L17" s="39"/>
      <c r="M17" s="39"/>
      <c r="N17" s="39"/>
      <c r="P17" s="12"/>
      <c r="Q17" s="13">
        <v>2</v>
      </c>
      <c r="R17" s="47" t="s">
        <v>31</v>
      </c>
      <c r="S17" s="48" t="s">
        <v>32</v>
      </c>
      <c r="T17" s="49"/>
      <c r="U17" s="49"/>
      <c r="V17" s="50"/>
      <c r="X17" s="28"/>
      <c r="Y17" s="199"/>
      <c r="Z17" s="200"/>
      <c r="AA17" s="200"/>
      <c r="AB17" s="200"/>
      <c r="AC17" s="201"/>
    </row>
    <row r="18" spans="2:31" ht="17.25" thickBot="1" x14ac:dyDescent="0.35">
      <c r="B18" s="34" t="s">
        <v>33</v>
      </c>
      <c r="C18" s="51">
        <v>0</v>
      </c>
      <c r="D18" s="210" t="s">
        <v>186</v>
      </c>
      <c r="E18" s="210"/>
      <c r="F18" s="210"/>
      <c r="G18" s="210"/>
      <c r="H18" s="210"/>
      <c r="I18" s="210"/>
      <c r="J18" s="210"/>
      <c r="K18"/>
      <c r="L18" s="39"/>
      <c r="M18" s="52"/>
      <c r="N18" s="39"/>
      <c r="P18" s="12"/>
      <c r="Q18"/>
      <c r="R18" s="25" t="s">
        <v>34</v>
      </c>
      <c r="S18" s="25" t="s">
        <v>35</v>
      </c>
      <c r="T18" s="25" t="s">
        <v>36</v>
      </c>
      <c r="U18" s="26" t="s">
        <v>26</v>
      </c>
      <c r="V18" s="50"/>
      <c r="X18" s="28">
        <v>4</v>
      </c>
      <c r="Y18" s="202" t="s">
        <v>37</v>
      </c>
      <c r="Z18" s="29" t="s">
        <v>38</v>
      </c>
      <c r="AA18" s="88">
        <v>156910</v>
      </c>
      <c r="AB18" s="88">
        <v>151202</v>
      </c>
      <c r="AC18" s="29">
        <f>AA18-AB18</f>
        <v>5708</v>
      </c>
    </row>
    <row r="19" spans="2:31" ht="17.25" thickBot="1" x14ac:dyDescent="0.35">
      <c r="B19" s="34" t="s">
        <v>39</v>
      </c>
      <c r="C19" s="51">
        <v>70844</v>
      </c>
      <c r="D19" s="121"/>
      <c r="E19" s="121"/>
      <c r="F19" s="121"/>
      <c r="G19" s="121"/>
      <c r="H19" s="121"/>
      <c r="I19" s="121"/>
      <c r="J19" s="121"/>
      <c r="K19"/>
      <c r="L19" s="39"/>
      <c r="M19" s="52"/>
      <c r="N19" s="39"/>
      <c r="P19" s="12"/>
      <c r="Q19"/>
      <c r="R19" s="30">
        <v>44252</v>
      </c>
      <c r="S19" s="31">
        <v>553</v>
      </c>
      <c r="T19" s="41">
        <v>423</v>
      </c>
      <c r="U19" s="53">
        <f t="shared" ref="U19:U25" si="1">SUM(S19:T19)</f>
        <v>976</v>
      </c>
      <c r="V19" s="54"/>
      <c r="X19" s="28"/>
      <c r="Y19" s="204"/>
      <c r="Z19" s="29" t="s">
        <v>40</v>
      </c>
      <c r="AA19" s="29">
        <v>70305</v>
      </c>
      <c r="AB19" s="29">
        <v>106047</v>
      </c>
      <c r="AC19" s="29">
        <f>AA19-AB19</f>
        <v>-35742</v>
      </c>
    </row>
    <row r="20" spans="2:31" ht="17.25" thickBot="1" x14ac:dyDescent="0.35">
      <c r="B20" s="34" t="s">
        <v>41</v>
      </c>
      <c r="C20" s="55">
        <f>SUM(C21/6)</f>
        <v>40323.5</v>
      </c>
      <c r="D20" s="211"/>
      <c r="E20" s="211"/>
      <c r="F20" s="211"/>
      <c r="G20" s="211"/>
      <c r="H20" s="211"/>
      <c r="I20" s="211"/>
      <c r="J20" s="211"/>
      <c r="K20" s="56"/>
      <c r="P20" s="12"/>
      <c r="Q20"/>
      <c r="R20" s="30">
        <v>44253</v>
      </c>
      <c r="S20" s="31">
        <v>555</v>
      </c>
      <c r="T20" s="31">
        <v>413</v>
      </c>
      <c r="U20" s="57">
        <f t="shared" si="1"/>
        <v>968</v>
      </c>
      <c r="V20" s="58"/>
      <c r="X20" s="28"/>
      <c r="Y20" s="203"/>
      <c r="Z20" s="25" t="s">
        <v>42</v>
      </c>
      <c r="AA20" s="25">
        <f>SUM(AA18:AA19)</f>
        <v>227215</v>
      </c>
      <c r="AB20" s="25">
        <f>SUM(AB18:AB19)</f>
        <v>257249</v>
      </c>
      <c r="AC20" s="25">
        <f>AA20-AB20</f>
        <v>-30034</v>
      </c>
    </row>
    <row r="21" spans="2:31" ht="17.25" thickBot="1" x14ac:dyDescent="0.35">
      <c r="B21" s="92" t="s">
        <v>43</v>
      </c>
      <c r="C21" s="51">
        <f>SUM(C7:C19)</f>
        <v>241941</v>
      </c>
      <c r="D21" s="198"/>
      <c r="E21" s="198"/>
      <c r="F21" s="198"/>
      <c r="G21" s="198"/>
      <c r="H21" s="198"/>
      <c r="I21" s="198"/>
      <c r="J21" s="198"/>
      <c r="K21" s="59"/>
      <c r="L21" s="60"/>
      <c r="M21" s="60"/>
      <c r="N21" s="60"/>
      <c r="Q21"/>
      <c r="R21" s="30">
        <v>44254</v>
      </c>
      <c r="S21" s="31">
        <v>701</v>
      </c>
      <c r="T21" s="31">
        <v>440</v>
      </c>
      <c r="U21" s="57">
        <f t="shared" si="1"/>
        <v>1141</v>
      </c>
      <c r="V21" s="58"/>
      <c r="X21" s="28"/>
      <c r="Y21" s="199"/>
      <c r="Z21" s="200"/>
      <c r="AA21" s="200"/>
      <c r="AB21" s="200"/>
      <c r="AC21" s="201"/>
    </row>
    <row r="22" spans="2:31" ht="17.25" thickBot="1" x14ac:dyDescent="0.35">
      <c r="B22" s="61"/>
      <c r="C22" s="62"/>
      <c r="D22" s="63"/>
      <c r="E22" s="63"/>
      <c r="F22" s="63"/>
      <c r="G22" s="63"/>
      <c r="H22" s="63"/>
      <c r="I22" s="63"/>
      <c r="J22" s="63"/>
      <c r="K22" s="59"/>
      <c r="L22" s="60"/>
      <c r="M22" s="60"/>
      <c r="N22" s="60"/>
      <c r="Q22"/>
      <c r="R22" s="30">
        <v>44255</v>
      </c>
      <c r="S22" s="31">
        <v>615</v>
      </c>
      <c r="T22" s="41">
        <v>514</v>
      </c>
      <c r="U22" s="57">
        <f t="shared" si="1"/>
        <v>1129</v>
      </c>
      <c r="V22" s="58"/>
      <c r="X22" s="64">
        <v>7</v>
      </c>
      <c r="Y22" s="202" t="s">
        <v>44</v>
      </c>
      <c r="Z22" s="29" t="s">
        <v>45</v>
      </c>
      <c r="AA22" s="29">
        <v>0</v>
      </c>
      <c r="AB22" s="29">
        <v>0</v>
      </c>
      <c r="AC22" s="29">
        <f>AA22-AB22</f>
        <v>0</v>
      </c>
      <c r="AE22" s="1">
        <v>1</v>
      </c>
    </row>
    <row r="23" spans="2:31" ht="17.25" thickBot="1" x14ac:dyDescent="0.35">
      <c r="B23" s="61"/>
      <c r="C23" s="62"/>
      <c r="D23" s="63"/>
      <c r="E23" s="63"/>
      <c r="F23" s="63"/>
      <c r="G23" s="63"/>
      <c r="H23" s="63"/>
      <c r="I23" s="63"/>
      <c r="J23" s="63"/>
      <c r="K23" s="59"/>
      <c r="L23" s="60"/>
      <c r="M23" s="60"/>
      <c r="N23" s="60"/>
      <c r="Q23"/>
      <c r="R23" s="30">
        <v>44256</v>
      </c>
      <c r="S23" s="31">
        <v>561</v>
      </c>
      <c r="T23" s="41">
        <v>426</v>
      </c>
      <c r="U23" s="57">
        <f t="shared" si="1"/>
        <v>987</v>
      </c>
      <c r="V23" s="58"/>
      <c r="X23" s="28"/>
      <c r="Y23" s="203"/>
      <c r="Z23" s="25" t="s">
        <v>46</v>
      </c>
      <c r="AA23" s="25">
        <v>0</v>
      </c>
      <c r="AB23" s="25">
        <v>0</v>
      </c>
      <c r="AC23" s="25">
        <v>0</v>
      </c>
    </row>
    <row r="24" spans="2:31" ht="17.25" thickBot="1" x14ac:dyDescent="0.35">
      <c r="B24" s="61"/>
      <c r="C24" s="62"/>
      <c r="D24" s="63"/>
      <c r="E24" s="63"/>
      <c r="F24" s="63"/>
      <c r="G24" s="63"/>
      <c r="H24" s="63"/>
      <c r="I24" s="63"/>
      <c r="J24" s="63"/>
      <c r="K24" s="59"/>
      <c r="L24" s="60"/>
      <c r="M24" s="60"/>
      <c r="N24" s="60"/>
      <c r="Q24"/>
      <c r="R24" s="30">
        <v>44257</v>
      </c>
      <c r="S24" s="31">
        <v>540</v>
      </c>
      <c r="T24" s="41">
        <v>421</v>
      </c>
      <c r="U24" s="57">
        <f t="shared" si="1"/>
        <v>961</v>
      </c>
      <c r="V24" s="58"/>
      <c r="X24" s="28"/>
      <c r="Y24" s="199"/>
      <c r="Z24" s="200"/>
      <c r="AA24" s="200"/>
      <c r="AB24" s="200"/>
      <c r="AC24" s="201"/>
    </row>
    <row r="25" spans="2:31" ht="17.2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59"/>
      <c r="L25" s="60"/>
      <c r="M25" s="60"/>
      <c r="N25" s="60"/>
      <c r="Q25"/>
      <c r="R25" s="30">
        <v>44258</v>
      </c>
      <c r="S25" s="89">
        <v>415</v>
      </c>
      <c r="T25" s="90">
        <v>280</v>
      </c>
      <c r="U25" s="57">
        <f t="shared" si="1"/>
        <v>695</v>
      </c>
      <c r="V25" s="65"/>
      <c r="X25" s="28">
        <v>8</v>
      </c>
      <c r="Y25" s="202" t="s">
        <v>47</v>
      </c>
      <c r="Z25" s="29" t="s">
        <v>9</v>
      </c>
      <c r="AA25" s="29">
        <v>304281</v>
      </c>
      <c r="AB25" s="29">
        <v>366883</v>
      </c>
      <c r="AC25" s="29">
        <f>AA25-AB25</f>
        <v>-62602</v>
      </c>
    </row>
    <row r="26" spans="2:31" ht="17.25" thickBot="1" x14ac:dyDescent="0.35">
      <c r="B26" s="61"/>
      <c r="C26" s="62"/>
      <c r="D26" s="63"/>
      <c r="E26" s="63"/>
      <c r="F26" s="63"/>
      <c r="G26" s="63"/>
      <c r="H26" s="63"/>
      <c r="I26" s="63"/>
      <c r="J26" s="63"/>
      <c r="K26" s="59"/>
      <c r="L26" s="60"/>
      <c r="M26" s="60"/>
      <c r="N26" s="60"/>
      <c r="Q26"/>
      <c r="R26" s="66" t="s">
        <v>26</v>
      </c>
      <c r="S26" s="25">
        <f>SUM(S19:S25)</f>
        <v>3940</v>
      </c>
      <c r="T26" s="25">
        <f>SUM(T19:T25)</f>
        <v>2917</v>
      </c>
      <c r="U26" s="26">
        <f>SUM(U19:U25)</f>
        <v>6857</v>
      </c>
      <c r="V26" s="50"/>
      <c r="X26" s="28"/>
      <c r="Y26" s="204"/>
      <c r="Z26" s="29" t="s">
        <v>10</v>
      </c>
      <c r="AA26" s="29">
        <v>30964</v>
      </c>
      <c r="AB26" s="29">
        <v>1925</v>
      </c>
      <c r="AC26" s="29">
        <f>AA26-AB26</f>
        <v>29039</v>
      </c>
    </row>
    <row r="27" spans="2:31" ht="17.25" thickBot="1" x14ac:dyDescent="0.35">
      <c r="B27" s="61"/>
      <c r="C27" s="62"/>
      <c r="D27" s="63"/>
      <c r="E27" s="63"/>
      <c r="F27" s="63"/>
      <c r="G27" s="63"/>
      <c r="H27" s="63"/>
      <c r="I27" s="63"/>
      <c r="J27" s="63"/>
      <c r="K27" s="59"/>
      <c r="L27" s="60"/>
      <c r="M27" s="60"/>
      <c r="N27" s="60"/>
      <c r="Q27"/>
      <c r="R27" s="205" t="s">
        <v>48</v>
      </c>
      <c r="S27" s="205"/>
      <c r="T27" s="205"/>
      <c r="U27" s="205"/>
      <c r="V27" s="205"/>
      <c r="X27" s="28"/>
      <c r="Y27" s="203"/>
      <c r="Z27" s="25" t="s">
        <v>26</v>
      </c>
      <c r="AA27" s="25">
        <f>SUM(AA25:AA26)</f>
        <v>335245</v>
      </c>
      <c r="AB27" s="25">
        <f>SUM(AB25:AB26)</f>
        <v>368808</v>
      </c>
      <c r="AC27" s="25">
        <f>AA27-AB27</f>
        <v>-33563</v>
      </c>
    </row>
    <row r="28" spans="2:31" x14ac:dyDescent="0.3">
      <c r="B28" s="61"/>
      <c r="C28" s="62"/>
      <c r="D28" s="63"/>
      <c r="E28" s="63"/>
      <c r="F28" s="63"/>
      <c r="G28" s="63"/>
      <c r="H28" s="63"/>
      <c r="I28" s="63"/>
      <c r="J28" s="63"/>
      <c r="K28" s="59"/>
      <c r="L28" s="60"/>
      <c r="M28" s="60"/>
      <c r="N28" s="60"/>
      <c r="Q28"/>
      <c r="R28" s="67"/>
      <c r="S28" s="68"/>
      <c r="T28" s="68"/>
      <c r="U28" s="69"/>
      <c r="V28"/>
      <c r="X28" s="44"/>
      <c r="Y28" s="70"/>
      <c r="Z28" s="70"/>
      <c r="AA28" s="70"/>
      <c r="AB28" s="70"/>
      <c r="AC28" s="70"/>
    </row>
    <row r="29" spans="2:31" x14ac:dyDescent="0.3">
      <c r="C29" s="60"/>
      <c r="D29" s="60"/>
      <c r="E29" s="60"/>
      <c r="F29" s="60"/>
      <c r="G29" s="60"/>
      <c r="H29" s="60"/>
      <c r="I29" s="60"/>
      <c r="J29" s="60"/>
      <c r="K29" s="60"/>
      <c r="Q29"/>
      <c r="R29" s="67"/>
      <c r="S29" s="71"/>
      <c r="T29" s="71"/>
      <c r="U29" s="71"/>
      <c r="V29"/>
      <c r="X29" s="44"/>
      <c r="Y29" s="72"/>
      <c r="Z29" s="44"/>
      <c r="AA29" s="44"/>
      <c r="AB29" s="44"/>
      <c r="AC29" s="44"/>
    </row>
    <row r="30" spans="2:31" x14ac:dyDescent="0.3">
      <c r="C30" s="60"/>
      <c r="D30" s="60"/>
      <c r="E30" s="60"/>
      <c r="F30" s="60"/>
      <c r="G30" s="60"/>
      <c r="H30" s="60"/>
      <c r="I30" s="60"/>
      <c r="J30" s="60"/>
      <c r="K30" s="60"/>
      <c r="Q30"/>
      <c r="R30" s="73"/>
      <c r="S30" s="74"/>
      <c r="T30" s="74"/>
      <c r="U30" s="74"/>
      <c r="V30"/>
      <c r="X30" s="44"/>
      <c r="Y30" s="72"/>
      <c r="Z30" s="44"/>
      <c r="AA30" s="44"/>
      <c r="AB30" s="44"/>
      <c r="AC30" s="44"/>
    </row>
    <row r="31" spans="2:31" ht="17.25" thickBot="1" x14ac:dyDescent="0.35">
      <c r="C31" s="60"/>
      <c r="D31" s="60"/>
      <c r="E31" s="60"/>
      <c r="F31" s="60"/>
      <c r="G31" s="60"/>
      <c r="H31" s="60"/>
      <c r="I31" s="60"/>
      <c r="J31" s="60"/>
      <c r="K31" s="60"/>
      <c r="Q31"/>
      <c r="R31" s="182" t="s">
        <v>188</v>
      </c>
      <c r="S31" s="182"/>
      <c r="T31" s="182"/>
      <c r="U31" s="182"/>
      <c r="V31" s="182"/>
      <c r="X31" s="44"/>
      <c r="Y31" s="72"/>
      <c r="Z31" s="74"/>
      <c r="AA31" s="74"/>
      <c r="AB31" s="74"/>
      <c r="AC31" s="74"/>
    </row>
    <row r="32" spans="2:31" ht="17.25" thickBot="1" x14ac:dyDescent="0.35">
      <c r="C32" s="60"/>
      <c r="D32" s="60"/>
      <c r="E32" s="60"/>
      <c r="F32" s="60"/>
      <c r="G32" s="60"/>
      <c r="H32" s="60"/>
      <c r="I32" s="60"/>
      <c r="J32" s="60"/>
      <c r="K32" s="60"/>
      <c r="Q32" s="75"/>
      <c r="R32" s="183"/>
      <c r="S32" s="184"/>
      <c r="T32" s="27" t="s">
        <v>4</v>
      </c>
      <c r="U32" s="27" t="s">
        <v>5</v>
      </c>
      <c r="V32" s="27" t="s">
        <v>6</v>
      </c>
      <c r="X32" s="44"/>
      <c r="Y32" s="72"/>
      <c r="Z32" s="44"/>
      <c r="AA32" s="44"/>
      <c r="AB32" s="44"/>
      <c r="AC32" s="44"/>
    </row>
    <row r="33" spans="2:29" ht="17.25" thickBot="1" x14ac:dyDescent="0.35">
      <c r="C33" s="60"/>
      <c r="D33" s="60"/>
      <c r="E33" s="60"/>
      <c r="F33" s="60"/>
      <c r="G33" s="60"/>
      <c r="H33" s="60"/>
      <c r="I33" s="60"/>
      <c r="J33" s="60"/>
      <c r="K33" s="60"/>
      <c r="P33" s="76"/>
      <c r="Q33"/>
      <c r="R33" s="185" t="s">
        <v>49</v>
      </c>
      <c r="S33" s="186"/>
      <c r="T33" s="45">
        <v>0</v>
      </c>
      <c r="U33" s="45">
        <v>2920</v>
      </c>
      <c r="V33" s="50">
        <f t="shared" ref="V33:V37" si="2">T33-U33</f>
        <v>-2920</v>
      </c>
      <c r="X33" s="44"/>
      <c r="Y33" s="72"/>
      <c r="Z33" s="74"/>
      <c r="AA33" s="44"/>
      <c r="AB33" s="44"/>
      <c r="AC33" s="44"/>
    </row>
    <row r="34" spans="2:29" ht="17.25" thickBot="1" x14ac:dyDescent="0.35">
      <c r="C34" s="60"/>
      <c r="D34" s="60"/>
      <c r="E34" s="60"/>
      <c r="F34" s="60"/>
      <c r="G34" s="60"/>
      <c r="H34" s="60"/>
      <c r="I34" s="60"/>
      <c r="J34" s="60"/>
      <c r="K34" s="60"/>
      <c r="Q34"/>
      <c r="R34" s="77" t="s">
        <v>50</v>
      </c>
      <c r="S34" s="77"/>
      <c r="T34" s="45">
        <v>0</v>
      </c>
      <c r="U34" s="45">
        <v>0</v>
      </c>
      <c r="V34" s="50">
        <f t="shared" si="2"/>
        <v>0</v>
      </c>
      <c r="X34" s="44"/>
      <c r="Y34" s="70"/>
      <c r="Z34" s="70"/>
      <c r="AA34" s="70"/>
      <c r="AB34" s="70"/>
      <c r="AC34" s="70"/>
    </row>
    <row r="35" spans="2:29" ht="17.25" thickBot="1" x14ac:dyDescent="0.35">
      <c r="C35" s="60"/>
      <c r="D35" s="60"/>
      <c r="E35" s="60"/>
      <c r="F35" s="60"/>
      <c r="G35" s="60"/>
      <c r="H35" s="60"/>
      <c r="I35" s="60"/>
      <c r="J35" s="60"/>
      <c r="K35" s="60"/>
      <c r="Q35"/>
      <c r="R35" s="77" t="s">
        <v>51</v>
      </c>
      <c r="S35" s="77"/>
      <c r="T35" s="45">
        <v>0</v>
      </c>
      <c r="U35" s="45">
        <v>5</v>
      </c>
      <c r="V35" s="50">
        <f t="shared" si="2"/>
        <v>-5</v>
      </c>
      <c r="X35" s="44"/>
      <c r="Y35" s="72"/>
      <c r="Z35" s="44"/>
      <c r="AA35" s="44"/>
      <c r="AB35" s="44"/>
      <c r="AC35" s="44"/>
    </row>
    <row r="36" spans="2:29" ht="17.25" thickBot="1" x14ac:dyDescent="0.35">
      <c r="C36" s="60"/>
      <c r="D36" s="60"/>
      <c r="E36" s="60"/>
      <c r="F36" s="60"/>
      <c r="G36" s="60"/>
      <c r="H36" s="60"/>
      <c r="I36" s="60"/>
      <c r="J36" s="60"/>
      <c r="K36" s="60"/>
      <c r="Q36"/>
      <c r="R36" s="77" t="s">
        <v>52</v>
      </c>
      <c r="S36" s="77"/>
      <c r="T36" s="45">
        <v>0</v>
      </c>
      <c r="U36" s="45">
        <v>2090</v>
      </c>
      <c r="V36" s="50">
        <f t="shared" si="2"/>
        <v>-2090</v>
      </c>
      <c r="X36" s="44"/>
      <c r="Y36" s="72"/>
      <c r="Z36" s="44"/>
      <c r="AA36" s="44"/>
      <c r="AB36" s="44"/>
      <c r="AC36" s="44"/>
    </row>
    <row r="37" spans="2:29" ht="17.25" thickBot="1" x14ac:dyDescent="0.35">
      <c r="Q37"/>
      <c r="R37" s="119" t="s">
        <v>53</v>
      </c>
      <c r="S37" s="78"/>
      <c r="T37" s="45">
        <v>0</v>
      </c>
      <c r="U37" s="45">
        <v>795</v>
      </c>
      <c r="V37" s="50">
        <f t="shared" si="2"/>
        <v>-795</v>
      </c>
      <c r="X37" s="44"/>
      <c r="Y37" s="70"/>
      <c r="Z37" s="70"/>
      <c r="AA37" s="70"/>
      <c r="AB37" s="70"/>
      <c r="AC37" s="70"/>
    </row>
    <row r="38" spans="2:29" ht="17.25" thickBot="1" x14ac:dyDescent="0.35">
      <c r="Q38"/>
      <c r="R38" s="119" t="s">
        <v>54</v>
      </c>
      <c r="S38" s="78"/>
      <c r="T38" s="45">
        <v>0</v>
      </c>
      <c r="U38" s="45">
        <v>30</v>
      </c>
      <c r="V38" s="50">
        <f>T38-U38</f>
        <v>-30</v>
      </c>
      <c r="X38" s="44"/>
      <c r="Y38" s="72"/>
      <c r="Z38" s="44"/>
      <c r="AA38" s="44"/>
      <c r="AB38" s="44"/>
      <c r="AC38" s="44"/>
    </row>
    <row r="39" spans="2:29" ht="17.25" thickBot="1" x14ac:dyDescent="0.35">
      <c r="Q39"/>
      <c r="R39" s="185" t="s">
        <v>75</v>
      </c>
      <c r="S39" s="186"/>
      <c r="T39" s="45">
        <v>0</v>
      </c>
      <c r="U39" s="45">
        <v>0</v>
      </c>
      <c r="V39" s="50">
        <f>T39-U39</f>
        <v>0</v>
      </c>
      <c r="X39" s="44"/>
      <c r="Y39" s="72"/>
      <c r="Z39" s="44"/>
      <c r="AA39" s="44"/>
      <c r="AB39" s="44"/>
      <c r="AC39" s="44"/>
    </row>
    <row r="40" spans="2:29" ht="17.25" thickBot="1" x14ac:dyDescent="0.35">
      <c r="Q40"/>
      <c r="R40" s="119" t="s">
        <v>76</v>
      </c>
      <c r="S40" s="120"/>
      <c r="T40" s="45">
        <v>0</v>
      </c>
      <c r="U40" s="45">
        <v>0</v>
      </c>
      <c r="V40" s="50">
        <f>T40-U40</f>
        <v>0</v>
      </c>
      <c r="X40" s="44"/>
      <c r="Y40" s="72"/>
      <c r="Z40" s="44"/>
      <c r="AA40" s="44"/>
      <c r="AB40" s="44"/>
      <c r="AC40" s="44"/>
    </row>
    <row r="41" spans="2:29" ht="17.25" thickBot="1" x14ac:dyDescent="0.35">
      <c r="Q41"/>
      <c r="R41" s="119" t="s">
        <v>77</v>
      </c>
      <c r="S41" s="120"/>
      <c r="T41" s="45">
        <v>0</v>
      </c>
      <c r="U41" s="45">
        <v>0</v>
      </c>
      <c r="V41" s="50">
        <f>T41-U41</f>
        <v>0</v>
      </c>
      <c r="X41" s="44"/>
      <c r="Y41" s="72"/>
      <c r="Z41" s="44"/>
      <c r="AA41" s="44"/>
      <c r="AB41" s="44"/>
      <c r="AC41" s="44"/>
    </row>
    <row r="42" spans="2:29" ht="17.25" thickBot="1" x14ac:dyDescent="0.35">
      <c r="K42" s="76"/>
      <c r="L42" s="76"/>
      <c r="M42" s="76"/>
      <c r="N42" s="76"/>
      <c r="O42" s="76"/>
      <c r="P42" s="76"/>
      <c r="Q42"/>
      <c r="R42" s="187" t="s">
        <v>55</v>
      </c>
      <c r="S42" s="188"/>
      <c r="T42" s="25">
        <f>T34+T36+T41</f>
        <v>0</v>
      </c>
      <c r="U42" s="25">
        <f>U34+U36+U41</f>
        <v>2090</v>
      </c>
      <c r="V42" s="25">
        <f>V34+V36</f>
        <v>-2090</v>
      </c>
      <c r="X42" s="44"/>
      <c r="Y42" s="72"/>
      <c r="Z42" s="44"/>
      <c r="AA42" s="44"/>
      <c r="AB42" s="44"/>
      <c r="AC42" s="44"/>
    </row>
    <row r="43" spans="2:29" x14ac:dyDescent="0.3">
      <c r="B43" s="189" t="s">
        <v>56</v>
      </c>
      <c r="C43" s="190" t="s">
        <v>57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2"/>
      <c r="O43" s="193" t="s">
        <v>58</v>
      </c>
      <c r="P43" s="193" t="s">
        <v>59</v>
      </c>
      <c r="X43" s="44"/>
      <c r="Y43" s="72"/>
      <c r="Z43" s="74"/>
      <c r="AA43" s="44"/>
      <c r="AB43" s="44"/>
      <c r="AC43" s="44"/>
    </row>
    <row r="44" spans="2:29" x14ac:dyDescent="0.3">
      <c r="B44" s="189"/>
      <c r="C44" s="196" t="s">
        <v>60</v>
      </c>
      <c r="D44" s="196"/>
      <c r="E44" s="196"/>
      <c r="F44" s="196"/>
      <c r="G44" s="196" t="s">
        <v>61</v>
      </c>
      <c r="H44" s="196"/>
      <c r="I44" s="196"/>
      <c r="J44" s="196"/>
      <c r="K44" s="197" t="s">
        <v>62</v>
      </c>
      <c r="L44" s="197"/>
      <c r="M44" s="197" t="s">
        <v>43</v>
      </c>
      <c r="N44" s="197"/>
      <c r="O44" s="194"/>
      <c r="P44" s="194"/>
      <c r="R44" s="79"/>
      <c r="S44" s="79"/>
    </row>
    <row r="45" spans="2:29" x14ac:dyDescent="0.3">
      <c r="B45" s="189"/>
      <c r="C45" s="196" t="s">
        <v>63</v>
      </c>
      <c r="D45" s="196"/>
      <c r="E45" s="196" t="s">
        <v>64</v>
      </c>
      <c r="F45" s="196"/>
      <c r="G45" s="196" t="s">
        <v>63</v>
      </c>
      <c r="H45" s="196"/>
      <c r="I45" s="196" t="s">
        <v>64</v>
      </c>
      <c r="J45" s="196"/>
      <c r="K45" s="197"/>
      <c r="L45" s="197"/>
      <c r="M45" s="197"/>
      <c r="N45" s="197"/>
      <c r="O45" s="194"/>
      <c r="P45" s="194"/>
    </row>
    <row r="46" spans="2:29" x14ac:dyDescent="0.3">
      <c r="B46" s="189"/>
      <c r="C46" s="80" t="s">
        <v>65</v>
      </c>
      <c r="D46" s="80" t="s">
        <v>66</v>
      </c>
      <c r="E46" s="80" t="s">
        <v>65</v>
      </c>
      <c r="F46" s="80" t="s">
        <v>66</v>
      </c>
      <c r="G46" s="80" t="s">
        <v>65</v>
      </c>
      <c r="H46" s="80" t="s">
        <v>66</v>
      </c>
      <c r="I46" s="80" t="s">
        <v>65</v>
      </c>
      <c r="J46" s="80" t="s">
        <v>66</v>
      </c>
      <c r="K46" s="80" t="s">
        <v>60</v>
      </c>
      <c r="L46" s="80" t="s">
        <v>61</v>
      </c>
      <c r="M46" s="80" t="s">
        <v>67</v>
      </c>
      <c r="N46" s="80" t="s">
        <v>68</v>
      </c>
      <c r="O46" s="195"/>
      <c r="P46" s="195"/>
      <c r="R46" s="80" t="s">
        <v>56</v>
      </c>
      <c r="S46" s="81" t="s">
        <v>69</v>
      </c>
      <c r="T46" s="81" t="s">
        <v>70</v>
      </c>
      <c r="U46" s="81" t="s">
        <v>71</v>
      </c>
      <c r="V46" s="81" t="s">
        <v>72</v>
      </c>
    </row>
    <row r="47" spans="2:29" x14ac:dyDescent="0.3">
      <c r="B47" s="82" t="s">
        <v>189</v>
      </c>
      <c r="C47" s="93">
        <v>0</v>
      </c>
      <c r="D47" s="93">
        <v>0</v>
      </c>
      <c r="E47" s="93">
        <v>0</v>
      </c>
      <c r="F47" s="93">
        <v>0</v>
      </c>
      <c r="G47" s="93">
        <v>1</v>
      </c>
      <c r="H47" s="93">
        <v>88</v>
      </c>
      <c r="I47" s="93">
        <v>0</v>
      </c>
      <c r="J47" s="93">
        <v>0</v>
      </c>
      <c r="K47" s="93">
        <v>0</v>
      </c>
      <c r="L47" s="93">
        <v>177</v>
      </c>
      <c r="M47" s="93">
        <v>89</v>
      </c>
      <c r="N47" s="93">
        <v>177</v>
      </c>
      <c r="O47" s="83">
        <v>500</v>
      </c>
      <c r="P47" s="83" t="s">
        <v>73</v>
      </c>
      <c r="R47" s="82" t="s">
        <v>189</v>
      </c>
      <c r="S47" s="83">
        <f>K47</f>
        <v>0</v>
      </c>
      <c r="T47" s="83">
        <f>L47</f>
        <v>177</v>
      </c>
      <c r="U47" s="83">
        <f>M47</f>
        <v>89</v>
      </c>
      <c r="V47" s="83">
        <f>S47+T47</f>
        <v>177</v>
      </c>
    </row>
    <row r="48" spans="2:29" x14ac:dyDescent="0.3">
      <c r="B48" s="82" t="s">
        <v>190</v>
      </c>
      <c r="C48" s="93">
        <v>0</v>
      </c>
      <c r="D48" s="93">
        <v>0</v>
      </c>
      <c r="E48" s="93">
        <v>0</v>
      </c>
      <c r="F48" s="93">
        <v>0</v>
      </c>
      <c r="G48" s="93">
        <v>12</v>
      </c>
      <c r="H48" s="93">
        <v>69</v>
      </c>
      <c r="I48" s="93">
        <v>0</v>
      </c>
      <c r="J48" s="93">
        <v>0</v>
      </c>
      <c r="K48" s="93">
        <v>0</v>
      </c>
      <c r="L48" s="93">
        <v>150</v>
      </c>
      <c r="M48" s="93">
        <v>81</v>
      </c>
      <c r="N48" s="93">
        <v>150</v>
      </c>
      <c r="O48" s="83">
        <v>500</v>
      </c>
      <c r="P48" s="83" t="s">
        <v>73</v>
      </c>
      <c r="R48" s="82" t="s">
        <v>190</v>
      </c>
      <c r="S48" s="83">
        <f>K48</f>
        <v>0</v>
      </c>
      <c r="T48" s="83">
        <f t="shared" ref="S48:U53" si="3">L48</f>
        <v>150</v>
      </c>
      <c r="U48" s="83">
        <f t="shared" si="3"/>
        <v>81</v>
      </c>
      <c r="V48" s="83">
        <f t="shared" ref="V48:V53" si="4">S48+T48</f>
        <v>150</v>
      </c>
    </row>
    <row r="49" spans="2:22" x14ac:dyDescent="0.3">
      <c r="B49" s="82" t="s">
        <v>191</v>
      </c>
      <c r="C49" s="93">
        <v>0</v>
      </c>
      <c r="D49" s="93">
        <v>0</v>
      </c>
      <c r="E49" s="93">
        <v>0</v>
      </c>
      <c r="F49" s="93">
        <v>0</v>
      </c>
      <c r="G49" s="93">
        <v>18</v>
      </c>
      <c r="H49" s="93">
        <v>96</v>
      </c>
      <c r="I49" s="93">
        <v>0</v>
      </c>
      <c r="J49" s="93">
        <v>0</v>
      </c>
      <c r="K49" s="93">
        <v>0</v>
      </c>
      <c r="L49" s="93">
        <v>210</v>
      </c>
      <c r="M49" s="93">
        <v>114</v>
      </c>
      <c r="N49" s="93">
        <v>210</v>
      </c>
      <c r="O49" s="83">
        <v>500</v>
      </c>
      <c r="P49" s="83" t="s">
        <v>73</v>
      </c>
      <c r="R49" s="82" t="s">
        <v>191</v>
      </c>
      <c r="S49" s="83">
        <f>K49</f>
        <v>0</v>
      </c>
      <c r="T49" s="83">
        <f t="shared" si="3"/>
        <v>210</v>
      </c>
      <c r="U49" s="83">
        <f t="shared" si="3"/>
        <v>114</v>
      </c>
      <c r="V49" s="83">
        <f t="shared" si="4"/>
        <v>210</v>
      </c>
    </row>
    <row r="50" spans="2:22" x14ac:dyDescent="0.3">
      <c r="B50" s="82" t="s">
        <v>192</v>
      </c>
      <c r="C50" s="83">
        <v>0</v>
      </c>
      <c r="D50" s="83">
        <v>0</v>
      </c>
      <c r="E50" s="83">
        <v>0</v>
      </c>
      <c r="F50" s="83">
        <v>0</v>
      </c>
      <c r="G50" s="93">
        <v>12</v>
      </c>
      <c r="H50" s="93">
        <v>17</v>
      </c>
      <c r="I50" s="93">
        <v>0</v>
      </c>
      <c r="J50" s="93">
        <v>0</v>
      </c>
      <c r="K50" s="83">
        <v>0</v>
      </c>
      <c r="L50" s="83">
        <v>46</v>
      </c>
      <c r="M50" s="83">
        <v>29</v>
      </c>
      <c r="N50" s="83">
        <v>46</v>
      </c>
      <c r="O50" s="83">
        <v>500</v>
      </c>
      <c r="P50" s="83" t="s">
        <v>73</v>
      </c>
      <c r="R50" s="82" t="s">
        <v>192</v>
      </c>
      <c r="S50" s="83">
        <f>K50</f>
        <v>0</v>
      </c>
      <c r="T50" s="83">
        <f t="shared" si="3"/>
        <v>46</v>
      </c>
      <c r="U50" s="83">
        <f t="shared" si="3"/>
        <v>29</v>
      </c>
      <c r="V50" s="83">
        <f t="shared" si="4"/>
        <v>46</v>
      </c>
    </row>
    <row r="51" spans="2:22" x14ac:dyDescent="0.3">
      <c r="B51" s="82" t="s">
        <v>193</v>
      </c>
      <c r="C51" s="93">
        <v>0</v>
      </c>
      <c r="D51" s="93">
        <v>0</v>
      </c>
      <c r="E51" s="93">
        <v>0</v>
      </c>
      <c r="F51" s="93">
        <v>0</v>
      </c>
      <c r="G51" s="93">
        <v>37</v>
      </c>
      <c r="H51" s="93">
        <v>31</v>
      </c>
      <c r="I51" s="93">
        <v>0</v>
      </c>
      <c r="J51" s="93">
        <v>0</v>
      </c>
      <c r="K51" s="93">
        <v>0</v>
      </c>
      <c r="L51" s="93">
        <v>99</v>
      </c>
      <c r="M51" s="93">
        <v>68</v>
      </c>
      <c r="N51" s="93">
        <v>99</v>
      </c>
      <c r="O51" s="83">
        <v>500</v>
      </c>
      <c r="P51" s="83" t="s">
        <v>73</v>
      </c>
      <c r="R51" s="82" t="s">
        <v>193</v>
      </c>
      <c r="S51" s="83">
        <f t="shared" si="3"/>
        <v>0</v>
      </c>
      <c r="T51" s="83">
        <f t="shared" si="3"/>
        <v>99</v>
      </c>
      <c r="U51" s="83">
        <f t="shared" si="3"/>
        <v>68</v>
      </c>
      <c r="V51" s="83">
        <f t="shared" si="4"/>
        <v>99</v>
      </c>
    </row>
    <row r="52" spans="2:22" x14ac:dyDescent="0.3">
      <c r="B52" s="82" t="s">
        <v>194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3">
        <v>500</v>
      </c>
      <c r="P52" s="83" t="s">
        <v>73</v>
      </c>
      <c r="R52" s="82" t="s">
        <v>194</v>
      </c>
      <c r="S52" s="83">
        <f t="shared" si="3"/>
        <v>0</v>
      </c>
      <c r="T52" s="83">
        <f>L52</f>
        <v>0</v>
      </c>
      <c r="U52" s="83">
        <f t="shared" si="3"/>
        <v>0</v>
      </c>
      <c r="V52" s="83">
        <f t="shared" si="4"/>
        <v>0</v>
      </c>
    </row>
    <row r="53" spans="2:22" x14ac:dyDescent="0.3">
      <c r="B53" s="82" t="s">
        <v>195</v>
      </c>
      <c r="C53" s="83">
        <v>0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3">
        <v>0</v>
      </c>
      <c r="N53" s="83">
        <v>0</v>
      </c>
      <c r="O53" s="83">
        <v>500</v>
      </c>
      <c r="P53" s="83" t="s">
        <v>73</v>
      </c>
      <c r="R53" s="82" t="s">
        <v>195</v>
      </c>
      <c r="S53" s="83">
        <f t="shared" si="3"/>
        <v>0</v>
      </c>
      <c r="T53" s="83">
        <f t="shared" si="3"/>
        <v>0</v>
      </c>
      <c r="U53" s="83">
        <f t="shared" si="3"/>
        <v>0</v>
      </c>
      <c r="V53" s="83">
        <f t="shared" si="4"/>
        <v>0</v>
      </c>
    </row>
    <row r="54" spans="2:22" x14ac:dyDescent="0.3">
      <c r="B54" s="82" t="s">
        <v>26</v>
      </c>
      <c r="C54" s="82">
        <f>SUM(C47:C53)</f>
        <v>0</v>
      </c>
      <c r="D54" s="82">
        <f t="shared" ref="D54:O54" si="5">SUM(D47:D53)</f>
        <v>0</v>
      </c>
      <c r="E54" s="82">
        <f t="shared" si="5"/>
        <v>0</v>
      </c>
      <c r="F54" s="82">
        <f t="shared" si="5"/>
        <v>0</v>
      </c>
      <c r="G54" s="82">
        <f t="shared" si="5"/>
        <v>80</v>
      </c>
      <c r="H54" s="82">
        <f t="shared" si="5"/>
        <v>301</v>
      </c>
      <c r="I54" s="82">
        <f t="shared" si="5"/>
        <v>0</v>
      </c>
      <c r="J54" s="82">
        <f t="shared" si="5"/>
        <v>0</v>
      </c>
      <c r="K54" s="82">
        <f t="shared" si="5"/>
        <v>0</v>
      </c>
      <c r="L54" s="82">
        <f t="shared" si="5"/>
        <v>682</v>
      </c>
      <c r="M54" s="82">
        <f t="shared" si="5"/>
        <v>381</v>
      </c>
      <c r="N54" s="82">
        <f t="shared" si="5"/>
        <v>682</v>
      </c>
      <c r="O54" s="82">
        <f t="shared" si="5"/>
        <v>3500</v>
      </c>
      <c r="P54" s="82" t="s">
        <v>78</v>
      </c>
    </row>
    <row r="56" spans="2:22" x14ac:dyDescent="0.3">
      <c r="Q56"/>
      <c r="R56" s="84"/>
      <c r="S56" s="84"/>
      <c r="T56" s="84"/>
      <c r="U56" s="84"/>
      <c r="V56" s="84"/>
    </row>
    <row r="57" spans="2:22" x14ac:dyDescent="0.3">
      <c r="P57"/>
      <c r="Q57"/>
      <c r="R57" s="85"/>
      <c r="S57"/>
      <c r="T57"/>
      <c r="U57"/>
      <c r="V57"/>
    </row>
    <row r="58" spans="2:22" x14ac:dyDescent="0.3">
      <c r="P58"/>
      <c r="Q58"/>
      <c r="R58" s="85"/>
      <c r="S58"/>
      <c r="T58"/>
      <c r="U58"/>
      <c r="V58"/>
    </row>
    <row r="59" spans="2:22" x14ac:dyDescent="0.3">
      <c r="P59"/>
      <c r="Q59"/>
      <c r="R59" s="85"/>
      <c r="S59"/>
      <c r="T59"/>
      <c r="U59"/>
      <c r="V59"/>
    </row>
    <row r="60" spans="2:22" x14ac:dyDescent="0.3">
      <c r="P60"/>
      <c r="Q60" s="86"/>
      <c r="R60" s="86"/>
      <c r="S60" s="86"/>
      <c r="T60"/>
      <c r="U60"/>
      <c r="V60"/>
    </row>
    <row r="61" spans="2:22" x14ac:dyDescent="0.3">
      <c r="Q61"/>
      <c r="R61"/>
      <c r="S61"/>
      <c r="T61"/>
      <c r="U61"/>
      <c r="V61"/>
    </row>
    <row r="62" spans="2:22" x14ac:dyDescent="0.3">
      <c r="Q62"/>
      <c r="R62"/>
      <c r="S62" s="87"/>
      <c r="T62"/>
      <c r="U62"/>
      <c r="V62"/>
    </row>
    <row r="63" spans="2:22" x14ac:dyDescent="0.3">
      <c r="P63" s="1" t="s">
        <v>80</v>
      </c>
      <c r="Q63"/>
      <c r="R63"/>
      <c r="S63"/>
      <c r="T63"/>
      <c r="U63"/>
      <c r="V63"/>
    </row>
    <row r="64" spans="2:22" x14ac:dyDescent="0.3">
      <c r="Q64"/>
      <c r="R64"/>
      <c r="S64"/>
      <c r="T64"/>
      <c r="U64"/>
      <c r="V64"/>
    </row>
    <row r="65" spans="6:22" x14ac:dyDescent="0.3">
      <c r="Q65"/>
      <c r="R65" s="22"/>
      <c r="S65" s="22"/>
      <c r="T65"/>
      <c r="U65"/>
      <c r="V65" s="22"/>
    </row>
    <row r="66" spans="6:22" x14ac:dyDescent="0.3">
      <c r="Q66"/>
      <c r="R66"/>
      <c r="S66"/>
      <c r="T66"/>
      <c r="U66"/>
      <c r="V66" s="22"/>
    </row>
    <row r="67" spans="6:22" x14ac:dyDescent="0.3">
      <c r="P67" s="76"/>
      <c r="Q67"/>
      <c r="R67"/>
      <c r="S67" s="87"/>
      <c r="T67"/>
      <c r="U67"/>
      <c r="V67" s="22"/>
    </row>
    <row r="68" spans="6:22" x14ac:dyDescent="0.3">
      <c r="Q68"/>
      <c r="R68"/>
      <c r="S68"/>
      <c r="T68"/>
      <c r="U68"/>
      <c r="V68" s="22"/>
    </row>
    <row r="69" spans="6:22" x14ac:dyDescent="0.3">
      <c r="Q69"/>
      <c r="R69"/>
      <c r="S69"/>
      <c r="T69"/>
      <c r="U69"/>
      <c r="V69" s="22"/>
    </row>
    <row r="70" spans="6:22" x14ac:dyDescent="0.3">
      <c r="Q70"/>
      <c r="R70"/>
      <c r="S70"/>
      <c r="T70"/>
      <c r="U70"/>
      <c r="V70" s="22"/>
    </row>
    <row r="71" spans="6:22" x14ac:dyDescent="0.3">
      <c r="Q71"/>
      <c r="R71"/>
      <c r="S71" s="87"/>
      <c r="T71"/>
      <c r="U71"/>
      <c r="V71" s="22"/>
    </row>
    <row r="72" spans="6:22" x14ac:dyDescent="0.3">
      <c r="Q72"/>
      <c r="R72"/>
      <c r="S72"/>
      <c r="T72"/>
      <c r="U72"/>
      <c r="V72" s="22"/>
    </row>
    <row r="73" spans="6:22" x14ac:dyDescent="0.3">
      <c r="P73" s="76"/>
      <c r="Q73"/>
      <c r="R73"/>
      <c r="S73"/>
      <c r="T73"/>
      <c r="U73"/>
      <c r="V73" s="22"/>
    </row>
    <row r="74" spans="6:22" x14ac:dyDescent="0.3">
      <c r="Q74"/>
      <c r="R74"/>
      <c r="S74"/>
      <c r="T74"/>
      <c r="U74"/>
      <c r="V74" s="22"/>
    </row>
    <row r="76" spans="6:22" x14ac:dyDescent="0.3">
      <c r="P76"/>
    </row>
    <row r="80" spans="6:22" x14ac:dyDescent="0.3">
      <c r="F80" s="109"/>
    </row>
    <row r="81" spans="15:15" x14ac:dyDescent="0.3">
      <c r="O81" s="125"/>
    </row>
  </sheetData>
  <mergeCells count="35">
    <mergeCell ref="Y12:AC12"/>
    <mergeCell ref="B5:J5"/>
    <mergeCell ref="D6:J6"/>
    <mergeCell ref="R6:V6"/>
    <mergeCell ref="X6:Z6"/>
    <mergeCell ref="Y7:Y11"/>
    <mergeCell ref="Y13:Y16"/>
    <mergeCell ref="R16:V16"/>
    <mergeCell ref="Y17:AC17"/>
    <mergeCell ref="D18:J18"/>
    <mergeCell ref="Y18:Y20"/>
    <mergeCell ref="D20:J20"/>
    <mergeCell ref="D21:J21"/>
    <mergeCell ref="Y21:AC21"/>
    <mergeCell ref="Y22:Y23"/>
    <mergeCell ref="Y24:AC24"/>
    <mergeCell ref="Y25:Y27"/>
    <mergeCell ref="R27:V27"/>
    <mergeCell ref="B43:B46"/>
    <mergeCell ref="C43:N43"/>
    <mergeCell ref="O43:O46"/>
    <mergeCell ref="P43:P46"/>
    <mergeCell ref="C44:F44"/>
    <mergeCell ref="G44:J44"/>
    <mergeCell ref="K44:L45"/>
    <mergeCell ref="M44:N45"/>
    <mergeCell ref="C45:D45"/>
    <mergeCell ref="E45:F45"/>
    <mergeCell ref="G45:H45"/>
    <mergeCell ref="I45:J45"/>
    <mergeCell ref="R31:V31"/>
    <mergeCell ref="R32:S32"/>
    <mergeCell ref="R33:S33"/>
    <mergeCell ref="R39:S39"/>
    <mergeCell ref="R42:S42"/>
  </mergeCells>
  <phoneticPr fontId="28" type="noConversion"/>
  <conditionalFormatting sqref="C20:C2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{FB86AE59-BD26-4C8D-92A9-4B1C19389DBA}</x14:id>
        </ext>
      </extLst>
    </cfRule>
    <cfRule type="top10" dxfId="153" priority="11" percent="1" rank="10"/>
  </conditionalFormatting>
  <conditionalFormatting sqref="K2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{3EE0947C-E3A4-485F-89D2-20A053FDC330}</x14:id>
        </ext>
      </extLst>
    </cfRule>
    <cfRule type="top10" dxfId="152" priority="9" percent="1" rank="10"/>
  </conditionalFormatting>
  <conditionalFormatting sqref="C7:C1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{61496FF5-4EA0-4260-BE73-C764AD5D4C24}</x14:id>
        </ext>
      </extLst>
    </cfRule>
    <cfRule type="top10" dxfId="151" priority="7" percent="1" rank="10"/>
  </conditionalFormatting>
  <conditionalFormatting sqref="O47:O53">
    <cfRule type="cellIs" dxfId="150" priority="5" operator="greaterThan">
      <formula>"O35"</formula>
    </cfRule>
  </conditionalFormatting>
  <conditionalFormatting sqref="S47:V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{F6F371ED-EFA1-4DAF-9CD8-97451A09F427}</x14:id>
        </ext>
      </extLst>
    </cfRule>
  </conditionalFormatting>
  <conditionalFormatting sqref="C47:N53">
    <cfRule type="cellIs" dxfId="149" priority="3" operator="greaterThan">
      <formula>"O35"</formula>
    </cfRule>
  </conditionalFormatting>
  <conditionalFormatting sqref="N47:N53">
    <cfRule type="cellIs" dxfId="148" priority="1" operator="greaterThan">
      <formula>500</formula>
    </cfRule>
    <cfRule type="cellIs" dxfId="147" priority="2" operator="greaterThan">
      <formula>500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Unknown" shapeId="110593" r:id="rId4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0593" r:id="rId4"/>
      </mc:Fallback>
    </mc:AlternateContent>
    <mc:AlternateContent xmlns:mc="http://schemas.openxmlformats.org/markup-compatibility/2006">
      <mc:Choice Requires="x14">
        <oleObject progId="Unknown" shapeId="110594" r:id="rId6">
          <objectPr defaultSize="0" autoPict="0" r:id="rId5">
            <anchor moveWithCells="1" sizeWithCells="1">
              <from>
                <xdr:col>0</xdr:col>
                <xdr:colOff>542925</xdr:colOff>
                <xdr:row>0</xdr:row>
                <xdr:rowOff>0</xdr:rowOff>
              </from>
              <to>
                <xdr:col>1</xdr:col>
                <xdr:colOff>1362075</xdr:colOff>
                <xdr:row>3</xdr:row>
                <xdr:rowOff>114300</xdr:rowOff>
              </to>
            </anchor>
          </objectPr>
        </oleObject>
      </mc:Choice>
      <mc:Fallback>
        <oleObject progId="Unknown" shapeId="110594" r:id="rId6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86AE59-BD26-4C8D-92A9-4B1C19389D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C20:C28</xm:sqref>
        </x14:conditionalFormatting>
        <x14:conditionalFormatting xmlns:xm="http://schemas.microsoft.com/office/excel/2006/main">
          <x14:cfRule type="dataBar" id="{3EE0947C-E3A4-485F-89D2-20A053FDC3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61496FF5-4EA0-4260-BE73-C764AD5D4C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C7:C19</xm:sqref>
        </x14:conditionalFormatting>
        <x14:conditionalFormatting xmlns:xm="http://schemas.microsoft.com/office/excel/2006/main">
          <x14:cfRule type="dataBar" id="{F6F371ED-EFA1-4DAF-9CD8-97451A09F4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S47:V53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span" xr2:uid="{C73A1FD7-0E8D-4D9F-8EBE-DF05A7B2B35E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'25TH FEB - 3RD MARCH 2021'!S47:V47</xm:f>
              <xm:sqref>W47</xm:sqref>
            </x14:sparkline>
            <x14:sparkline>
              <xm:f>'25TH FEB - 3RD MARCH 2021'!S48:V48</xm:f>
              <xm:sqref>W48</xm:sqref>
            </x14:sparkline>
            <x14:sparkline>
              <xm:f>'25TH FEB - 3RD MARCH 2021'!S49:V49</xm:f>
              <xm:sqref>W49</xm:sqref>
            </x14:sparkline>
            <x14:sparkline>
              <xm:f>'25TH FEB - 3RD MARCH 2021'!S50:V50</xm:f>
              <xm:sqref>W50</xm:sqref>
            </x14:sparkline>
            <x14:sparkline>
              <xm:f>'25TH FEB - 3RD MARCH 2021'!S51:V51</xm:f>
              <xm:sqref>W51</xm:sqref>
            </x14:sparkline>
            <x14:sparkline>
              <xm:f>'25TH FEB - 3RD MARCH 2021'!S52:V52</xm:f>
              <xm:sqref>W52</xm:sqref>
            </x14:sparkline>
            <x14:sparkline>
              <xm:f>'25TH FEB - 3RD MARCH 2021'!S53:V53</xm:f>
              <xm:sqref>W53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3IST DEC 2020 - 6TH JAN 2021</vt:lpstr>
      <vt:lpstr>7TH - 13TH JAN 2021</vt:lpstr>
      <vt:lpstr>14TH - 20TH JAN 2021</vt:lpstr>
      <vt:lpstr>21ST - 27TH JAN 2021</vt:lpstr>
      <vt:lpstr>28TH JAN - 3TH FEB 2021</vt:lpstr>
      <vt:lpstr>4TH - 10TH FEB 2021</vt:lpstr>
      <vt:lpstr>11TH - 17TH FEB 2021</vt:lpstr>
      <vt:lpstr>18TH - 24TH FEB 2021</vt:lpstr>
      <vt:lpstr>25TH FEB - 3RD MARCH 2021</vt:lpstr>
      <vt:lpstr>4TH -10TH MARCH 2021</vt:lpstr>
      <vt:lpstr>11TH - 14TH MARCH 2021</vt:lpstr>
      <vt:lpstr>18TH - 24TH MARCH 2021 </vt:lpstr>
      <vt:lpstr>25TH -31ST MARCH 2021</vt:lpstr>
      <vt:lpstr>1ST - 7TH APRIL 2021</vt:lpstr>
      <vt:lpstr>8TH - 14TH APRIL 2021</vt:lpstr>
      <vt:lpstr>15TH - 21ST APRIL 2021</vt:lpstr>
      <vt:lpstr>22ND -28TH APRIL 2021</vt:lpstr>
      <vt:lpstr>13TH - 19TH MAY 2021</vt:lpstr>
      <vt:lpstr>20TH - 26TH MAY 2021</vt:lpstr>
      <vt:lpstr>27TH MAY - 2ND JUNE 2021</vt:lpstr>
      <vt:lpstr>3RD - 9TH JUNE 2021</vt:lpstr>
      <vt:lpstr>10TH - 16TH JUNE 2021</vt:lpstr>
      <vt:lpstr>17TH - 23RD JUNE 2021</vt:lpstr>
      <vt:lpstr>24TH -30TH JUNE 2021</vt:lpstr>
      <vt:lpstr>1ST - 7TH JULY 2021</vt:lpstr>
      <vt:lpstr>8TH -14TH JULY 2021</vt:lpstr>
      <vt:lpstr>15TH - 21ST JULY 2021</vt:lpstr>
      <vt:lpstr>22ND - 28TH JULY 2021</vt:lpstr>
      <vt:lpstr>29TH JULY- 4TH AUG 2021</vt:lpstr>
      <vt:lpstr>5TH - 11TH AUGUST 2021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Felisters J. Kosgey</dc:creator>
  <cp:lastModifiedBy>Meja S. Meiseiyieke</cp:lastModifiedBy>
  <cp:lastPrinted>2020-01-16T14:54:30Z</cp:lastPrinted>
  <dcterms:created xsi:type="dcterms:W3CDTF">2019-01-17T06:32:39Z</dcterms:created>
  <dcterms:modified xsi:type="dcterms:W3CDTF">2021-08-13T04:52:04Z</dcterms:modified>
</cp:coreProperties>
</file>